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H:\Respaldo Neidy\Escritorio\VIATICOS 2019\"/>
    </mc:Choice>
  </mc:AlternateContent>
  <bookViews>
    <workbookView xWindow="0" yWindow="0" windowWidth="20490" windowHeight="7755"/>
  </bookViews>
  <sheets>
    <sheet name="LORC 29" sheetId="29" r:id="rId1"/>
    <sheet name="LORC 28" sheetId="28" r:id="rId2"/>
    <sheet name="AEVR 27" sheetId="27" r:id="rId3"/>
    <sheet name="JFMM 26" sheetId="26" r:id="rId4"/>
    <sheet name="LGCP 25" sheetId="25" r:id="rId5"/>
    <sheet name="AFO 24" sheetId="24" r:id="rId6"/>
    <sheet name="ASM 23" sheetId="23" r:id="rId7"/>
    <sheet name="MCF 22" sheetId="22" r:id="rId8"/>
    <sheet name="VRT 21" sheetId="21" r:id="rId9"/>
    <sheet name="JFMM 20" sheetId="20" r:id="rId10"/>
    <sheet name="LGCP 19" sheetId="19" r:id="rId11"/>
    <sheet name="AFO 18" sheetId="18" r:id="rId12"/>
    <sheet name="ALM 17" sheetId="17" r:id="rId13"/>
    <sheet name="ASM 16" sheetId="16" r:id="rId14"/>
    <sheet name="ASM 15" sheetId="15" r:id="rId15"/>
    <sheet name="JFMM 14" sheetId="14" r:id="rId16"/>
    <sheet name="JFMM 13" sheetId="13" r:id="rId17"/>
    <sheet name="MAMT 12" sheetId="12" r:id="rId18"/>
    <sheet name="AEVR 11" sheetId="11" r:id="rId19"/>
    <sheet name="IGR 10" sheetId="10" r:id="rId20"/>
    <sheet name="AFO 9" sheetId="9" r:id="rId21"/>
    <sheet name="ALM 8" sheetId="8" r:id="rId22"/>
    <sheet name="ASM 7" sheetId="7" r:id="rId23"/>
    <sheet name="LORC 6" sheetId="6" r:id="rId24"/>
    <sheet name="JMJM 5" sheetId="5" r:id="rId25"/>
    <sheet name="MBCL 4" sheetId="4" r:id="rId26"/>
    <sheet name="JFMM 3" sheetId="3" r:id="rId27"/>
    <sheet name="LMF 2" sheetId="2" r:id="rId28"/>
    <sheet name="IGR 1" sheetId="1" r:id="rId29"/>
  </sheets>
  <definedNames>
    <definedName name="_xlnm.Print_Area" localSheetId="18">'AEVR 11'!$B$1:$N$66</definedName>
    <definedName name="_xlnm.Print_Area" localSheetId="2">'AEVR 27'!$B$1:$N$66</definedName>
    <definedName name="_xlnm.Print_Area" localSheetId="11">'AFO 18'!$B$1:$N$66</definedName>
    <definedName name="_xlnm.Print_Area" localSheetId="5">'AFO 24'!$B$1:$N$66</definedName>
    <definedName name="_xlnm.Print_Area" localSheetId="20">'AFO 9'!$B$1:$N$66</definedName>
    <definedName name="_xlnm.Print_Area" localSheetId="12">'ALM 17'!$B$1:$N$66</definedName>
    <definedName name="_xlnm.Print_Area" localSheetId="21">'ALM 8'!$B$1:$N$66</definedName>
    <definedName name="_xlnm.Print_Area" localSheetId="14">'ASM 15'!$B$1:$N$66</definedName>
    <definedName name="_xlnm.Print_Area" localSheetId="13">'ASM 16'!$B$1:$N$66</definedName>
    <definedName name="_xlnm.Print_Area" localSheetId="6">'ASM 23'!$B$1:$N$66</definedName>
    <definedName name="_xlnm.Print_Area" localSheetId="22">'ASM 7'!$B$1:$N$66</definedName>
    <definedName name="_xlnm.Print_Area" localSheetId="28">'IGR 1'!$B$1:$N$66</definedName>
    <definedName name="_xlnm.Print_Area" localSheetId="19">'IGR 10'!$B$1:$N$66</definedName>
    <definedName name="_xlnm.Print_Area" localSheetId="16">'JFMM 13'!$B$1:$N$66</definedName>
    <definedName name="_xlnm.Print_Area" localSheetId="15">'JFMM 14'!$B$1:$N$66</definedName>
    <definedName name="_xlnm.Print_Area" localSheetId="9">'JFMM 20'!$B$1:$N$66</definedName>
    <definedName name="_xlnm.Print_Area" localSheetId="3">'JFMM 26'!$B$1:$N$66</definedName>
    <definedName name="_xlnm.Print_Area" localSheetId="26">'JFMM 3'!$B$1:$N$66</definedName>
    <definedName name="_xlnm.Print_Area" localSheetId="24">'JMJM 5'!$B$1:$N$66</definedName>
    <definedName name="_xlnm.Print_Area" localSheetId="10">'LGCP 19'!$B$1:$N$66</definedName>
    <definedName name="_xlnm.Print_Area" localSheetId="4">'LGCP 25'!$B$1:$N$66</definedName>
    <definedName name="_xlnm.Print_Area" localSheetId="27">'LMF 2'!$B$1:$N$66</definedName>
    <definedName name="_xlnm.Print_Area" localSheetId="1">'LORC 28'!$B$1:$N$66</definedName>
    <definedName name="_xlnm.Print_Area" localSheetId="0">'LORC 29'!$B$1:$N$66</definedName>
    <definedName name="_xlnm.Print_Area" localSheetId="23">'LORC 6'!$B$1:$N$66</definedName>
    <definedName name="_xlnm.Print_Area" localSheetId="17">'MAMT 12'!$B$1:$N$66</definedName>
    <definedName name="_xlnm.Print_Area" localSheetId="25">'MBCL 4'!$B$1:$N$66</definedName>
    <definedName name="_xlnm.Print_Area" localSheetId="7">'MCF 22'!$B$1:$N$66</definedName>
    <definedName name="_xlnm.Print_Area" localSheetId="8">'VRT 21'!$B$1:$N$66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29" l="1"/>
  <c r="F50" i="29" s="1"/>
  <c r="F55" i="29" s="1"/>
  <c r="J43" i="29"/>
  <c r="M43" i="29" s="1"/>
  <c r="M42" i="29"/>
  <c r="M25" i="29"/>
  <c r="M40" i="29" s="1"/>
  <c r="M46" i="29" l="1"/>
  <c r="M42" i="28"/>
  <c r="F48" i="28"/>
  <c r="F50" i="28" s="1"/>
  <c r="F55" i="28" s="1"/>
  <c r="J43" i="28"/>
  <c r="M43" i="28" s="1"/>
  <c r="M25" i="28"/>
  <c r="M40" i="28" s="1"/>
  <c r="F48" i="27"/>
  <c r="F50" i="27" s="1"/>
  <c r="F55" i="27" s="1"/>
  <c r="J43" i="27"/>
  <c r="M43" i="27" s="1"/>
  <c r="M25" i="27"/>
  <c r="M40" i="27" s="1"/>
  <c r="F48" i="26"/>
  <c r="F50" i="26" s="1"/>
  <c r="F55" i="26" s="1"/>
  <c r="J43" i="26"/>
  <c r="M43" i="26" s="1"/>
  <c r="M25" i="26"/>
  <c r="M40" i="26" s="1"/>
  <c r="F48" i="25"/>
  <c r="F50" i="25" s="1"/>
  <c r="F55" i="25" s="1"/>
  <c r="J43" i="25"/>
  <c r="M43" i="25" s="1"/>
  <c r="M25" i="25"/>
  <c r="M40" i="25" s="1"/>
  <c r="F48" i="24"/>
  <c r="F50" i="24" s="1"/>
  <c r="F55" i="24" s="1"/>
  <c r="J43" i="24"/>
  <c r="M43" i="24" s="1"/>
  <c r="M25" i="24"/>
  <c r="M40" i="24" s="1"/>
  <c r="F48" i="23"/>
  <c r="F50" i="23" s="1"/>
  <c r="F55" i="23" s="1"/>
  <c r="J43" i="23"/>
  <c r="M43" i="23" s="1"/>
  <c r="M25" i="23"/>
  <c r="M40" i="23" s="1"/>
  <c r="F56" i="29" l="1"/>
  <c r="F57" i="29" s="1"/>
  <c r="M9" i="29"/>
  <c r="B11" i="29" s="1"/>
  <c r="M46" i="28"/>
  <c r="F56" i="28" s="1"/>
  <c r="F57" i="28" s="1"/>
  <c r="M46" i="25"/>
  <c r="M9" i="25" s="1"/>
  <c r="B11" i="25" s="1"/>
  <c r="M46" i="27"/>
  <c r="M9" i="27" s="1"/>
  <c r="B11" i="27" s="1"/>
  <c r="M46" i="26"/>
  <c r="M9" i="26" s="1"/>
  <c r="B11" i="26" s="1"/>
  <c r="M46" i="23"/>
  <c r="F56" i="23" s="1"/>
  <c r="F57" i="23" s="1"/>
  <c r="M46" i="24"/>
  <c r="M9" i="24" s="1"/>
  <c r="B11" i="24" s="1"/>
  <c r="F48" i="22"/>
  <c r="F50" i="22" s="1"/>
  <c r="F55" i="22" s="1"/>
  <c r="M45" i="22"/>
  <c r="J43" i="22"/>
  <c r="M43" i="22" s="1"/>
  <c r="M25" i="22"/>
  <c r="M40" i="22" s="1"/>
  <c r="M45" i="21"/>
  <c r="F56" i="25" l="1"/>
  <c r="F57" i="25" s="1"/>
  <c r="F56" i="26"/>
  <c r="F57" i="26" s="1"/>
  <c r="M9" i="28"/>
  <c r="B11" i="28" s="1"/>
  <c r="F56" i="27"/>
  <c r="F57" i="27" s="1"/>
  <c r="M9" i="23"/>
  <c r="B11" i="23" s="1"/>
  <c r="F56" i="24"/>
  <c r="F57" i="24" s="1"/>
  <c r="M46" i="22"/>
  <c r="M9" i="22" s="1"/>
  <c r="B11" i="22" s="1"/>
  <c r="F48" i="21"/>
  <c r="F50" i="21" s="1"/>
  <c r="F55" i="21" s="1"/>
  <c r="J43" i="21"/>
  <c r="M43" i="21" s="1"/>
  <c r="M25" i="21"/>
  <c r="M40" i="21" s="1"/>
  <c r="F56" i="22" l="1"/>
  <c r="F57" i="22" s="1"/>
  <c r="M46" i="21"/>
  <c r="M9" i="21" s="1"/>
  <c r="B11" i="21" s="1"/>
  <c r="F48" i="20"/>
  <c r="F50" i="20" s="1"/>
  <c r="F55" i="20" s="1"/>
  <c r="J43" i="20"/>
  <c r="M43" i="20" s="1"/>
  <c r="M25" i="20"/>
  <c r="M40" i="20" s="1"/>
  <c r="F56" i="21" l="1"/>
  <c r="F57" i="21" s="1"/>
  <c r="M46" i="20"/>
  <c r="F48" i="19"/>
  <c r="F50" i="19" s="1"/>
  <c r="F55" i="19" s="1"/>
  <c r="J43" i="19"/>
  <c r="M43" i="19" s="1"/>
  <c r="M25" i="19"/>
  <c r="M40" i="19" s="1"/>
  <c r="F48" i="18"/>
  <c r="F50" i="18" s="1"/>
  <c r="F55" i="18" s="1"/>
  <c r="J43" i="18"/>
  <c r="M43" i="18" s="1"/>
  <c r="M25" i="18"/>
  <c r="M40" i="18" s="1"/>
  <c r="M42" i="17"/>
  <c r="F48" i="17"/>
  <c r="F50" i="17" s="1"/>
  <c r="F55" i="17" s="1"/>
  <c r="J43" i="17"/>
  <c r="M43" i="17" s="1"/>
  <c r="M25" i="17"/>
  <c r="M40" i="17" s="1"/>
  <c r="F48" i="16"/>
  <c r="F50" i="16" s="1"/>
  <c r="F55" i="16" s="1"/>
  <c r="J43" i="16"/>
  <c r="M43" i="16" s="1"/>
  <c r="M25" i="16"/>
  <c r="M40" i="16" s="1"/>
  <c r="F56" i="20" l="1"/>
  <c r="F57" i="20" s="1"/>
  <c r="M9" i="20"/>
  <c r="B11" i="20" s="1"/>
  <c r="M46" i="19"/>
  <c r="M46" i="18"/>
  <c r="M9" i="18" s="1"/>
  <c r="B11" i="18" s="1"/>
  <c r="M46" i="17"/>
  <c r="M46" i="16"/>
  <c r="F48" i="15"/>
  <c r="F50" i="15" s="1"/>
  <c r="F55" i="15" s="1"/>
  <c r="J43" i="15"/>
  <c r="M43" i="15" s="1"/>
  <c r="M25" i="15"/>
  <c r="M40" i="15" s="1"/>
  <c r="F48" i="14"/>
  <c r="F50" i="14" s="1"/>
  <c r="F55" i="14" s="1"/>
  <c r="J43" i="14"/>
  <c r="M43" i="14" s="1"/>
  <c r="M25" i="14"/>
  <c r="M40" i="14" s="1"/>
  <c r="F56" i="18" l="1"/>
  <c r="F57" i="18" s="1"/>
  <c r="F56" i="19"/>
  <c r="F57" i="19" s="1"/>
  <c r="M9" i="19"/>
  <c r="B11" i="19" s="1"/>
  <c r="F56" i="17"/>
  <c r="F57" i="17" s="1"/>
  <c r="M9" i="17"/>
  <c r="B11" i="17" s="1"/>
  <c r="F56" i="16"/>
  <c r="F57" i="16" s="1"/>
  <c r="M9" i="16"/>
  <c r="B11" i="16" s="1"/>
  <c r="M46" i="14"/>
  <c r="F56" i="14" s="1"/>
  <c r="F57" i="14" s="1"/>
  <c r="M46" i="15"/>
  <c r="F48" i="13"/>
  <c r="F50" i="13" s="1"/>
  <c r="F55" i="13" s="1"/>
  <c r="J43" i="13"/>
  <c r="M43" i="13" s="1"/>
  <c r="M25" i="13"/>
  <c r="M40" i="13" s="1"/>
  <c r="F48" i="12"/>
  <c r="F50" i="12" s="1"/>
  <c r="F55" i="12" s="1"/>
  <c r="J43" i="12"/>
  <c r="M43" i="12" s="1"/>
  <c r="M42" i="12"/>
  <c r="M25" i="12"/>
  <c r="M40" i="12" s="1"/>
  <c r="M9" i="14" l="1"/>
  <c r="B11" i="14" s="1"/>
  <c r="M9" i="15"/>
  <c r="B11" i="15" s="1"/>
  <c r="F56" i="15"/>
  <c r="F57" i="15" s="1"/>
  <c r="M46" i="13"/>
  <c r="M9" i="13" s="1"/>
  <c r="B11" i="13" s="1"/>
  <c r="M46" i="12"/>
  <c r="F56" i="13" l="1"/>
  <c r="F57" i="13" s="1"/>
  <c r="F56" i="12"/>
  <c r="F57" i="12" s="1"/>
  <c r="M9" i="12"/>
  <c r="B11" i="12" s="1"/>
  <c r="F48" i="11" l="1"/>
  <c r="F50" i="11" s="1"/>
  <c r="F55" i="11" s="1"/>
  <c r="J43" i="11"/>
  <c r="M43" i="11" s="1"/>
  <c r="M25" i="11"/>
  <c r="M40" i="11" s="1"/>
  <c r="M42" i="10"/>
  <c r="F48" i="10"/>
  <c r="F50" i="10" s="1"/>
  <c r="F55" i="10" s="1"/>
  <c r="J43" i="10"/>
  <c r="M43" i="10" s="1"/>
  <c r="M25" i="10"/>
  <c r="M40" i="10" s="1"/>
  <c r="M46" i="11" l="1"/>
  <c r="F56" i="11" s="1"/>
  <c r="F57" i="11" s="1"/>
  <c r="M46" i="10"/>
  <c r="F48" i="9"/>
  <c r="F50" i="9" s="1"/>
  <c r="F55" i="9" s="1"/>
  <c r="J43" i="9"/>
  <c r="M43" i="9" s="1"/>
  <c r="M25" i="9"/>
  <c r="M40" i="9" s="1"/>
  <c r="M42" i="8"/>
  <c r="F48" i="8"/>
  <c r="F50" i="8" s="1"/>
  <c r="F55" i="8" s="1"/>
  <c r="J43" i="8"/>
  <c r="M43" i="8" s="1"/>
  <c r="M25" i="8"/>
  <c r="M40" i="8" s="1"/>
  <c r="M9" i="11" l="1"/>
  <c r="B11" i="11" s="1"/>
  <c r="F56" i="10"/>
  <c r="F57" i="10" s="1"/>
  <c r="M9" i="10"/>
  <c r="B11" i="10" s="1"/>
  <c r="M46" i="9"/>
  <c r="F56" i="9" s="1"/>
  <c r="F57" i="9" s="1"/>
  <c r="M46" i="8"/>
  <c r="M9" i="8" s="1"/>
  <c r="B11" i="8" s="1"/>
  <c r="M9" i="9" l="1"/>
  <c r="B11" i="9" s="1"/>
  <c r="F56" i="8"/>
  <c r="F57" i="8" s="1"/>
  <c r="F48" i="7" l="1"/>
  <c r="F50" i="7" s="1"/>
  <c r="F55" i="7" s="1"/>
  <c r="J43" i="7"/>
  <c r="M43" i="7" s="1"/>
  <c r="M25" i="7"/>
  <c r="M40" i="7" s="1"/>
  <c r="M46" i="7" l="1"/>
  <c r="F48" i="6"/>
  <c r="F50" i="6" s="1"/>
  <c r="F55" i="6" s="1"/>
  <c r="J43" i="6"/>
  <c r="M43" i="6" s="1"/>
  <c r="M25" i="6"/>
  <c r="M40" i="6" s="1"/>
  <c r="F56" i="7" l="1"/>
  <c r="F57" i="7" s="1"/>
  <c r="M9" i="7"/>
  <c r="B11" i="7" s="1"/>
  <c r="M46" i="6"/>
  <c r="M9" i="6" s="1"/>
  <c r="B11" i="6" s="1"/>
  <c r="F56" i="6" l="1"/>
  <c r="F57" i="6" s="1"/>
  <c r="F48" i="5"/>
  <c r="F50" i="5" s="1"/>
  <c r="F55" i="5" s="1"/>
  <c r="J43" i="5"/>
  <c r="M43" i="5" s="1"/>
  <c r="M42" i="5"/>
  <c r="M25" i="5"/>
  <c r="M40" i="5" s="1"/>
  <c r="M46" i="5" l="1"/>
  <c r="M9" i="5" s="1"/>
  <c r="B11" i="5" s="1"/>
  <c r="F56" i="5" l="1"/>
  <c r="F57" i="5" s="1"/>
  <c r="F48" i="4" l="1"/>
  <c r="F50" i="4" s="1"/>
  <c r="F55" i="4" s="1"/>
  <c r="J43" i="4"/>
  <c r="M43" i="4" s="1"/>
  <c r="M25" i="4"/>
  <c r="M40" i="4" s="1"/>
  <c r="F48" i="3"/>
  <c r="F50" i="3" s="1"/>
  <c r="F55" i="3" s="1"/>
  <c r="J43" i="3"/>
  <c r="M43" i="3" s="1"/>
  <c r="M25" i="3"/>
  <c r="M40" i="3" s="1"/>
  <c r="F48" i="2"/>
  <c r="F50" i="2" s="1"/>
  <c r="F55" i="2" s="1"/>
  <c r="J43" i="2"/>
  <c r="M43" i="2" s="1"/>
  <c r="M25" i="2"/>
  <c r="M40" i="2" s="1"/>
  <c r="M46" i="4" l="1"/>
  <c r="M46" i="3"/>
  <c r="M9" i="3" s="1"/>
  <c r="B11" i="3" s="1"/>
  <c r="M46" i="2"/>
  <c r="M9" i="2" s="1"/>
  <c r="B11" i="2" s="1"/>
  <c r="M9" i="4" l="1"/>
  <c r="B11" i="4" s="1"/>
  <c r="F56" i="4"/>
  <c r="F57" i="4" s="1"/>
  <c r="F56" i="3"/>
  <c r="F57" i="3" s="1"/>
  <c r="F56" i="2"/>
  <c r="F57" i="2" s="1"/>
  <c r="F48" i="1" l="1"/>
  <c r="F50" i="1" s="1"/>
  <c r="F55" i="1" s="1"/>
  <c r="J43" i="1"/>
  <c r="M43" i="1" s="1"/>
  <c r="M42" i="1"/>
  <c r="M25" i="1"/>
  <c r="M40" i="1" s="1"/>
  <c r="M46" i="1" l="1"/>
  <c r="F56" i="1" s="1"/>
  <c r="F57" i="1" s="1"/>
  <c r="M9" i="1" l="1"/>
  <c r="B11" i="1" s="1"/>
</calcChain>
</file>

<file path=xl/sharedStrings.xml><?xml version="1.0" encoding="utf-8"?>
<sst xmlns="http://schemas.openxmlformats.org/spreadsheetml/2006/main" count="3786" uniqueCount="170">
  <si>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</si>
  <si>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</si>
  <si>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</si>
  <si>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</si>
  <si>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</si>
  <si>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</si>
  <si>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</si>
  <si>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</si>
  <si>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</si>
  <si>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</si>
  <si>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</si>
  <si>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</si>
  <si>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</si>
  <si>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>SEPTIEMBRE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</si>
  <si>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</si>
  <si>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</si>
  <si>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</si>
  <si>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</si>
  <si>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</si>
  <si>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</si>
  <si>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</si>
  <si>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</si>
  <si>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</si>
  <si>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</si>
  <si>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</si>
  <si>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</si>
  <si>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</si>
  <si>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</si>
  <si>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</si>
  <si>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</si>
  <si>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</si>
  <si>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</si>
  <si>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</si>
  <si>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</si>
  <si>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</si>
  <si>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PIEDRAS NEGRAS </t>
  </si>
  <si>
    <t>Km..</t>
  </si>
  <si>
    <t xml:space="preserve">GUERRERO </t>
  </si>
  <si>
    <t>SALTILLO</t>
  </si>
  <si>
    <t xml:space="preserve">TRANSITO LOCAL 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</si>
  <si>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</si>
  <si>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</si>
  <si>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</si>
  <si>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</si>
  <si>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</si>
  <si>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</si>
  <si>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</si>
  <si>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</si>
  <si>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</si>
  <si>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</si>
  <si>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</si>
  <si>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</si>
  <si>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</si>
  <si>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</si>
  <si>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</si>
  <si>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</si>
  <si>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</si>
  <si>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</si>
  <si>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</si>
  <si>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</si>
  <si>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</si>
  <si>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</si>
  <si>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</si>
  <si>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</si>
  <si>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 xml:space="preserve">AUXILIAR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</si>
  <si>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</si>
  <si>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</si>
  <si>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</si>
  <si>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SEPTIEMBRE </t>
  </si>
  <si>
    <t>SESION DEL SECRETARIADO TECNICO DE GOBIERNO ABIERTO Y FIRMA DE CONVENIO CON GUERRERO, COAH. EL 04 Y 05 SEPTIEMBRE 2019</t>
  </si>
  <si>
    <t xml:space="preserve">IGNACIO GALINDO RAMIREXZ </t>
  </si>
  <si>
    <t xml:space="preserve">SUBDIRECTOR DE GOBIERNO ABIERTO </t>
  </si>
  <si>
    <t>(TRES MIL SEICIENTOS NOVENTA PESOS 80/100 MN)</t>
  </si>
  <si>
    <t xml:space="preserve">LETICIA MARTINEZ FLORES </t>
  </si>
  <si>
    <t xml:space="preserve">DIRECTORA DE CAPACITACION Y CULTURA DE LA TRANSPARENCIA </t>
  </si>
  <si>
    <t>(DOS MIL CIENTO SESENTA PESOS 00/100 MN)</t>
  </si>
  <si>
    <t>CURSO PROTECCION DE DATOS PERSONALES A ALUMNOS DE LA UTRCC DEL 04 AL 06 SEPTIEMRE 2019 EN MONCLOVA, COAH.</t>
  </si>
  <si>
    <t>MONCLOVA</t>
  </si>
  <si>
    <t>TRANSITO LOCAL</t>
  </si>
  <si>
    <t xml:space="preserve">JUAN FERNANDO MARTINEZ MALDONA </t>
  </si>
  <si>
    <t xml:space="preserve">JEFE DE DEPARTAMENTO DE NORMATIVIDAD </t>
  </si>
  <si>
    <t>(TRES MIL SEICIENTOS SETENTA PESOS 40/100 MN)</t>
  </si>
  <si>
    <t xml:space="preserve">MONICA CANSECO HERNANDEZ </t>
  </si>
  <si>
    <t xml:space="preserve">JEFE DE DEPARTAMENTO DE SEGUIMIENTO </t>
  </si>
  <si>
    <t>(DOS MIL OCHOCIENTOS OCHENTA  PESOS 00/100 MN)</t>
  </si>
  <si>
    <t xml:space="preserve">C.P. JOSE MANUEL JIMENEZ Y MELENDEZ </t>
  </si>
  <si>
    <t xml:space="preserve">COMISIONADO </t>
  </si>
  <si>
    <t>(CINCO MIL CIENTO TREINTA PESOS 80/100 MN)</t>
  </si>
  <si>
    <t>TRASLADO AL COMISIONADO JMJM A SESION DEL SECRETARIADO TECNICO DE GOBIERNO ABIERTO Y FIRMA DE CONVENIO CON GUERRERO, COAH. EL 04 Y 05 SEPTIEMBRE 2019</t>
  </si>
  <si>
    <t xml:space="preserve">LUIS ORLANDO ROSDRIGUEZ CARMONA </t>
  </si>
  <si>
    <t>(DOS MIL DOCIENTOS CUARENTA  PESOS 00/100 MN)</t>
  </si>
  <si>
    <t xml:space="preserve">LEY DE ACCESO A LA INFORMACION PUBLICA , PROMOTORES DE LA TRANSPARENCIA DEL 11 AL 13 SEPTIEMBRE 2019EN LA UTRCC EN MONCLOVA COAH. </t>
  </si>
  <si>
    <t xml:space="preserve">MONCLOVA </t>
  </si>
  <si>
    <t>UTRCC</t>
  </si>
  <si>
    <t xml:space="preserve">ALFREDO SANCHEZ MARIN </t>
  </si>
  <si>
    <t xml:space="preserve">JEFE DE DEPARTAMENTO DE IMPULSO A LA CULTURA DE LA TRANSPARENCIA </t>
  </si>
  <si>
    <t>(TRES MIL SETECIENTOS SESENTA Y SEIS PESOS 40/100 MN)</t>
  </si>
  <si>
    <t xml:space="preserve">CUMPLIMIENTO DE OBLIGACIONES CON LA SIPOT 11 Y 12 DE SPETIMEBRE 2019 PARRAS, COAH </t>
  </si>
  <si>
    <t xml:space="preserve">PARRAS </t>
  </si>
  <si>
    <t xml:space="preserve">ANDREA LOPEZ MARQUEZ </t>
  </si>
  <si>
    <t xml:space="preserve">JEFA DEL DEPARTAMENTO DE ASESORIA TEMATICA </t>
  </si>
  <si>
    <t>(DOS MIL SETECIENTOS NOVENTA Y UN  PESOS 20/100 MN)</t>
  </si>
  <si>
    <t xml:space="preserve">ANDREA FUENTES OSORIO </t>
  </si>
  <si>
    <t xml:space="preserve">JEFA DEL DEPARTAMENTO DE FORTALECIMIENTO A LA TRANSPARENCIA </t>
  </si>
  <si>
    <t>(MIL SETECIENTOS SESENTA  PESOS 00/100 MN)</t>
  </si>
  <si>
    <t xml:space="preserve">EVENTO S.E.P. ASIGNACION DE PLAZAS MIERCOLES 11 DE SEPTIEMBRE 2019 </t>
  </si>
  <si>
    <t xml:space="preserve">TORREON </t>
  </si>
  <si>
    <t xml:space="preserve">IGNACIO GALINDO RAMIREZ </t>
  </si>
  <si>
    <t xml:space="preserve">SUB DIRECTOR DE GOBIERNO ABIERTO </t>
  </si>
  <si>
    <t>(DOS MIL OCHENTA Y DOS PESOS 00/100 MN)</t>
  </si>
  <si>
    <t xml:space="preserve">ARTURO EDUARDO VALDEZ RAMOS </t>
  </si>
  <si>
    <t xml:space="preserve">JEFE DEL DEPARTAMENTO DE TECNOLOGIAS DE LA INFORMACION Y SEGUIMIENTO DE PROGRAMAS </t>
  </si>
  <si>
    <t>(SEICIENTOS CUARTENTA  PESOS 00/100 MN)</t>
  </si>
  <si>
    <t xml:space="preserve">EVENTO S.E.P. ASIGNACION DE PLAZAS MIERCOLES 11 DE SEPTIEMBRE 2019 EN TORREON COAH. </t>
  </si>
  <si>
    <t xml:space="preserve">LIC. MIGUEL ANGEL MEDINA TORRES </t>
  </si>
  <si>
    <t xml:space="preserve">DIRECTOR GENERAL </t>
  </si>
  <si>
    <t>(DOS MIL SEICIENTOS CUARENTA Y DOS  PESOS 00/100 MN)</t>
  </si>
  <si>
    <t xml:space="preserve">CAPACITACION EN MATERIA DE PROTECCION DE DATOS PERSONALES PLATICA DE CONIENTIZACION ALUMNOS DE UTRCC DEL 11 AL 13 SEPTIEMBRE 2019 MONCLOVA, COAH. </t>
  </si>
  <si>
    <t xml:space="preserve">JUAN FERNANDO MARTINEZ MALDONADO </t>
  </si>
  <si>
    <t>CAPACITACION A LA UTRCC EN MATERIA DE PROTECCION DE DATOS PERSONALES DEL 18 AL 20 DE SEPTIEMBRE 2019 , MONCLOVA,CAOH.</t>
  </si>
  <si>
    <t>LEY DE ACCESO A LA INFDORMACION PUBLICA , PROMOTORES DE LA TRANSPARENCIA DEL 18 AL 20 SEPTIEMBRE 2019,EN LA UTRCC MONCLOVA,COAH.</t>
  </si>
  <si>
    <t>(TRES MIL SETECIENTOS SESENTA Y SEIS  PESOS 40/100 MN)</t>
  </si>
  <si>
    <t>LEY DE ACCESO A LA INFDORMACION PUBLICA , PROMOTORES DE LA TRANSPARENCIA DEL 25  AL 27 SEPTIEMBRE 2019,EN LA UTRCC MONCLOVA,COAH.</t>
  </si>
  <si>
    <t>CARGA SIPOT CAPACITACIO DEL 23 AL 27 SEPTIEMBRE 2019 EN CASTAÑOS, ACUÑA  Y JIMENEZ  COAH.</t>
  </si>
  <si>
    <t xml:space="preserve">CASTAÑOS </t>
  </si>
  <si>
    <t>CASTAÑOS</t>
  </si>
  <si>
    <t>ACUÑA</t>
  </si>
  <si>
    <t xml:space="preserve">ACUÑA </t>
  </si>
  <si>
    <t xml:space="preserve">JIMENEZ </t>
  </si>
  <si>
    <t>ZARAGOZA</t>
  </si>
  <si>
    <t xml:space="preserve">ZARAGOZA </t>
  </si>
  <si>
    <t>(CINCO MIL CIENTO VEINTE  PESOS 00/100 MN)</t>
  </si>
  <si>
    <t xml:space="preserve">LUIS GERARDO CHAVEZ PATLAN </t>
  </si>
  <si>
    <t>AUXILIAR SIPOT - IPO</t>
  </si>
  <si>
    <t>(SIETE MIL DOCIENTOS VEINTIOCHO  PESOS 40/100 MN)</t>
  </si>
  <si>
    <t>CAPACITACION A LA UTRCC EN MATERIA DE PROTECCION DE DATOS PERSONALES DEL 24 AL 26  DE SEPTIEMBRE 2019 , MONCLOVA,CAOH.</t>
  </si>
  <si>
    <t xml:space="preserve">PRIMER TALLER NACIONAL DE ARCHIVOS DEL 02 AL 04 OCTUBRE 2019 EN CDMX </t>
  </si>
  <si>
    <t xml:space="preserve">OCTUBRE </t>
  </si>
  <si>
    <t xml:space="preserve">8 TAXIS </t>
  </si>
  <si>
    <t xml:space="preserve">RAMOS ARIZPE </t>
  </si>
  <si>
    <t xml:space="preserve">AEROPUERTO MTY </t>
  </si>
  <si>
    <t>CDMX</t>
  </si>
  <si>
    <t xml:space="preserve">VERONICA RAMOS TORRES </t>
  </si>
  <si>
    <t xml:space="preserve">DIRECTORA DE GESTION DOCUMENTAL Y PROCEDIMIENTOS </t>
  </si>
  <si>
    <t>(OCHO MIL CUATROCIENTOS OCHENTA PESOS 00/100 MN)</t>
  </si>
  <si>
    <t>(SEIS MIL OCHOCIENTOS  PESOS 00/100 MN)</t>
  </si>
  <si>
    <t xml:space="preserve">MINERVA CARRILLO FARIAS </t>
  </si>
  <si>
    <t xml:space="preserve">AUXILIAR DE ARCHIVO </t>
  </si>
  <si>
    <t>LEY DE ACCESO A LA INFDORMACION PUBLICA , PROMOTORES DE LA TRANSPARENCIA DEL 02 AL 04 OCTUBRE  2019,EN LA UTRCC MONCLOVA,COAH.</t>
  </si>
  <si>
    <t>OCTUBRE</t>
  </si>
  <si>
    <t xml:space="preserve">CUATROCIENEGAS </t>
  </si>
  <si>
    <t>CUATROCIENEGAS</t>
  </si>
  <si>
    <t>OCAMPO</t>
  </si>
  <si>
    <t xml:space="preserve">SACRAMENTO </t>
  </si>
  <si>
    <t xml:space="preserve">JEFA DE DEPARTAMENTO DE FORTALECIMIENTO A LA TRANSPARENCIA </t>
  </si>
  <si>
    <t>ASESORIA Y CARGA DE INFORMACION IPO Y PNT CAPACITACION 2019 DEL 01 AL 04 OCTUBRE EN LOS MUNICIPIOS DE CASTAÑOS, CUATROCIENEGAS, OCAMPO Y SACRAMENTO, COAH.</t>
  </si>
  <si>
    <t>AUXILIAR PNT -IPO</t>
  </si>
  <si>
    <t>(CUATRO MIL  PESOS 00/100 MN)</t>
  </si>
  <si>
    <t>CAPACITACION A LA UTRCC EN MATERIA DE PROTECCION DE DATOS PERSONALES DEL 02 AL 04 OCTUBRE 2019 , MONCLOVA,CAOH.</t>
  </si>
  <si>
    <t>CERTIFICACION COMO PROMOTORA DE LA TRANSPARENCIA DE LA ESCUELA DE BACHILLERES DR. Y GENERALK JAIME BENAVIDES EN ALLENDE COAH. EL 03 Y 04 OCTUBRE 2019</t>
  </si>
  <si>
    <t xml:space="preserve">ALLENDE </t>
  </si>
  <si>
    <t xml:space="preserve">JEFE DE DEPARTAMENTO DE TECNOLOGIAS DE LA INFORMACION Y SEGUIMIENTO DE PROGRAMAS </t>
  </si>
  <si>
    <t>LUIS ORLANDO RODRIGUEZ CARMONA</t>
  </si>
  <si>
    <t xml:space="preserve">AUXILIAR DE SERVICIOS GENERALES </t>
  </si>
  <si>
    <t>(DOS MIL QUINIENTOS PESOS 00/100 MN)</t>
  </si>
  <si>
    <t>TRASLADO A ADRIAN ALCALA MENDEZ DEL INAI  EL 29  Y 30 SEPTIEMBRE 2019</t>
  </si>
  <si>
    <t>(TRES MIL SEICIENTOS SESENTA Y CUATRO  PESOS 00/100 MN)</t>
  </si>
  <si>
    <t>(CINCO MIL DOCIENTOS DOCE  PESOS 80/100 MN)</t>
  </si>
  <si>
    <t>TRASLADO A PERSONAL DEL ICAI AL AEROPUERTO DE MTY LOS DIAS 02 Y 04 OCTUBRE 2019</t>
  </si>
  <si>
    <t>(DOS MIL NOVECIENTOS OCHENTA 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</si>
</sst>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10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U66" sqref="U6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29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9"/>
      <c r="M4" s="12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9" t="s">
        <v>3</v>
      </c>
      <c r="M5" s="12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27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2980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2"/>
      <c r="B11" s="206">
        <f>$M$9</f>
        <v>2980</v>
      </c>
      <c r="C11" s="207"/>
      <c r="D11" s="208" t="s">
        <v>169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168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30">
        <v>2</v>
      </c>
      <c r="F16" s="127" t="s">
        <v>6</v>
      </c>
      <c r="G16" s="139" t="s">
        <v>137</v>
      </c>
      <c r="H16" s="139"/>
      <c r="I16" s="127" t="s">
        <v>14</v>
      </c>
      <c r="J16" s="130">
        <v>4</v>
      </c>
      <c r="K16" s="127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7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27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/>
      <c r="E25" s="127" t="s">
        <v>29</v>
      </c>
      <c r="F25" s="179"/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1120</v>
      </c>
      <c r="N25" s="180"/>
    </row>
    <row r="26" spans="1:22">
      <c r="A26" s="5"/>
      <c r="B26" s="22" t="s">
        <v>33</v>
      </c>
      <c r="C26" s="6"/>
      <c r="D26" s="25"/>
      <c r="E26" s="127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27" t="s">
        <v>29</v>
      </c>
      <c r="G27" s="139" t="s">
        <v>140</v>
      </c>
      <c r="H27" s="139"/>
      <c r="I27" s="139"/>
      <c r="J27" s="27">
        <v>110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140</v>
      </c>
      <c r="D28" s="139"/>
      <c r="E28" s="139"/>
      <c r="F28" s="28" t="s">
        <v>29</v>
      </c>
      <c r="G28" s="139" t="s">
        <v>34</v>
      </c>
      <c r="H28" s="139"/>
      <c r="I28" s="13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34</v>
      </c>
      <c r="D29" s="139"/>
      <c r="E29" s="139"/>
      <c r="F29" s="127" t="s">
        <v>29</v>
      </c>
      <c r="G29" s="139" t="s">
        <v>140</v>
      </c>
      <c r="H29" s="139"/>
      <c r="I29" s="139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140</v>
      </c>
      <c r="D30" s="139"/>
      <c r="E30" s="139"/>
      <c r="F30" s="28" t="s">
        <v>29</v>
      </c>
      <c r="G30" s="139" t="s">
        <v>34</v>
      </c>
      <c r="H30" s="139"/>
      <c r="I30" s="139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27" t="s">
        <v>29</v>
      </c>
      <c r="G31" s="139" t="s">
        <v>39</v>
      </c>
      <c r="H31" s="139"/>
      <c r="I31" s="139"/>
      <c r="J31" s="27">
        <v>100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27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27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27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27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27" t="s">
        <v>29</v>
      </c>
      <c r="G40" s="166"/>
      <c r="H40" s="166"/>
      <c r="I40" s="166"/>
      <c r="J40" s="31"/>
      <c r="K40" s="6" t="s">
        <v>36</v>
      </c>
      <c r="L40" s="133"/>
      <c r="M40" s="172">
        <f>M25</f>
        <v>1120</v>
      </c>
      <c r="N40" s="173"/>
    </row>
    <row r="41" spans="1:18">
      <c r="A41" s="5"/>
      <c r="B41" s="5"/>
      <c r="C41" s="166"/>
      <c r="D41" s="166"/>
      <c r="E41" s="166"/>
      <c r="F41" s="127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249*4</f>
        <v>996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540</v>
      </c>
      <c r="K43" s="42"/>
      <c r="L43" s="128" t="s">
        <v>33</v>
      </c>
      <c r="M43" s="160">
        <f>J43*J44</f>
        <v>864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8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33"/>
      <c r="F46" s="156">
        <v>0</v>
      </c>
      <c r="G46" s="157"/>
      <c r="H46" s="128"/>
      <c r="I46" s="128"/>
      <c r="J46" s="128"/>
      <c r="K46" s="6" t="s">
        <v>48</v>
      </c>
      <c r="L46" s="133"/>
      <c r="M46" s="164">
        <f>M43+M42+M40+M44+M45</f>
        <v>2980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33"/>
      <c r="F47" s="144">
        <v>0</v>
      </c>
      <c r="G47" s="145"/>
      <c r="H47" s="128"/>
      <c r="I47" s="128"/>
      <c r="J47" s="128"/>
      <c r="K47" s="6" t="s">
        <v>50</v>
      </c>
      <c r="L47" s="133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33"/>
      <c r="F48" s="154">
        <f>SUM(F46:G47)</f>
        <v>0</v>
      </c>
      <c r="G48" s="155"/>
      <c r="H48" s="128"/>
      <c r="I48" s="128"/>
      <c r="J48" s="128"/>
      <c r="K48" s="6"/>
      <c r="L48" s="133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33"/>
      <c r="F49" s="144">
        <v>0</v>
      </c>
      <c r="G49" s="145"/>
      <c r="H49" s="128"/>
      <c r="I49" s="128"/>
      <c r="J49" s="128"/>
      <c r="K49" s="6"/>
      <c r="L49" s="133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33"/>
      <c r="F50" s="154">
        <f>SUM(F48:G49)</f>
        <v>0</v>
      </c>
      <c r="G50" s="155"/>
      <c r="H50" s="128"/>
      <c r="I50" s="128"/>
      <c r="J50" s="128"/>
      <c r="K50" s="6"/>
      <c r="L50" s="13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3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33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33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33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33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33"/>
      <c r="F56" s="148">
        <f>+M46-F55</f>
        <v>2980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2980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26"/>
      <c r="C59" s="127"/>
      <c r="D59" s="127"/>
      <c r="E59" s="127"/>
      <c r="F59" s="127"/>
      <c r="G59" s="127"/>
      <c r="H59" s="6"/>
      <c r="I59" s="127"/>
      <c r="J59" s="127"/>
      <c r="K59" s="127"/>
      <c r="L59" s="127"/>
      <c r="M59" s="127"/>
      <c r="N59" s="131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162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163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28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2500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2500</v>
      </c>
      <c r="C11" s="207"/>
      <c r="D11" s="208" t="s">
        <v>164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165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29</v>
      </c>
      <c r="F16" s="119" t="s">
        <v>6</v>
      </c>
      <c r="G16" s="139" t="s">
        <v>68</v>
      </c>
      <c r="H16" s="139"/>
      <c r="I16" s="119" t="s">
        <v>14</v>
      </c>
      <c r="J16" s="122">
        <v>30</v>
      </c>
      <c r="K16" s="119" t="s">
        <v>15</v>
      </c>
      <c r="L16" s="139" t="s">
        <v>68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19" t="s">
        <v>29</v>
      </c>
      <c r="F24" s="160"/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640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140</v>
      </c>
      <c r="H27" s="139"/>
      <c r="I27" s="139"/>
      <c r="J27" s="27">
        <v>110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140</v>
      </c>
      <c r="D28" s="139"/>
      <c r="E28" s="139"/>
      <c r="F28" s="28" t="s">
        <v>29</v>
      </c>
      <c r="G28" s="139" t="s">
        <v>34</v>
      </c>
      <c r="H28" s="139"/>
      <c r="I28" s="13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34</v>
      </c>
      <c r="D29" s="139"/>
      <c r="E29" s="139"/>
      <c r="F29" s="119" t="s">
        <v>29</v>
      </c>
      <c r="G29" s="139" t="s">
        <v>140</v>
      </c>
      <c r="H29" s="139"/>
      <c r="I29" s="139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140</v>
      </c>
      <c r="D30" s="139"/>
      <c r="E30" s="139"/>
      <c r="F30" s="28" t="s">
        <v>29</v>
      </c>
      <c r="G30" s="139" t="s">
        <v>34</v>
      </c>
      <c r="H30" s="139"/>
      <c r="I30" s="139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19" t="s">
        <v>29</v>
      </c>
      <c r="G31" s="139" t="s">
        <v>39</v>
      </c>
      <c r="H31" s="139"/>
      <c r="I31" s="139"/>
      <c r="J31" s="27">
        <v>100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640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249*4</f>
        <v>996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540</v>
      </c>
      <c r="K43" s="42"/>
      <c r="L43" s="120" t="s">
        <v>33</v>
      </c>
      <c r="M43" s="160">
        <f>J43*J44</f>
        <v>864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2500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2500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2500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162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163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27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3674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3674</v>
      </c>
      <c r="C11" s="207"/>
      <c r="D11" s="208" t="s">
        <v>166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159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3</v>
      </c>
      <c r="F16" s="119" t="s">
        <v>6</v>
      </c>
      <c r="G16" s="139" t="s">
        <v>149</v>
      </c>
      <c r="H16" s="139"/>
      <c r="I16" s="119" t="s">
        <v>14</v>
      </c>
      <c r="J16" s="122">
        <v>4</v>
      </c>
      <c r="K16" s="119" t="s">
        <v>15</v>
      </c>
      <c r="L16" s="139" t="s">
        <v>149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1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1760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160</v>
      </c>
      <c r="H27" s="139"/>
      <c r="I27" s="139"/>
      <c r="J27" s="27">
        <v>385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160</v>
      </c>
      <c r="D28" s="139"/>
      <c r="E28" s="139"/>
      <c r="F28" s="28" t="s">
        <v>29</v>
      </c>
      <c r="G28" s="139" t="s">
        <v>38</v>
      </c>
      <c r="H28" s="139"/>
      <c r="I28" s="139"/>
      <c r="J28" s="27">
        <v>385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119" t="s">
        <v>29</v>
      </c>
      <c r="G29" s="139" t="s">
        <v>39</v>
      </c>
      <c r="H29" s="139"/>
      <c r="I29" s="13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19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1760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870</v>
      </c>
      <c r="K43" s="42"/>
      <c r="L43" s="120" t="s">
        <v>33</v>
      </c>
      <c r="M43" s="160">
        <f>J43*J44</f>
        <v>1914.0000000000002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3674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3674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3674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110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161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26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3766.4</v>
      </c>
      <c r="C11" s="207"/>
      <c r="D11" s="208" t="s">
        <v>121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158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2</v>
      </c>
      <c r="F16" s="119" t="s">
        <v>6</v>
      </c>
      <c r="G16" s="139" t="s">
        <v>149</v>
      </c>
      <c r="H16" s="139"/>
      <c r="I16" s="119" t="s">
        <v>14</v>
      </c>
      <c r="J16" s="122">
        <v>4</v>
      </c>
      <c r="K16" s="119" t="s">
        <v>15</v>
      </c>
      <c r="L16" s="139" t="s">
        <v>149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1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119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119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120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118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V78"/>
  <sheetViews>
    <sheetView zoomScaleNormal="100" workbookViewId="0">
      <selection activeCell="S21" sqref="S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25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4000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4000</v>
      </c>
      <c r="C11" s="207"/>
      <c r="D11" s="208" t="s">
        <v>157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155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1</v>
      </c>
      <c r="F16" s="119" t="s">
        <v>6</v>
      </c>
      <c r="G16" s="139" t="s">
        <v>149</v>
      </c>
      <c r="H16" s="139"/>
      <c r="I16" s="119" t="s">
        <v>14</v>
      </c>
      <c r="J16" s="122">
        <v>4</v>
      </c>
      <c r="K16" s="119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1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4000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124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124</v>
      </c>
      <c r="D28" s="139"/>
      <c r="E28" s="139"/>
      <c r="F28" s="28" t="s">
        <v>29</v>
      </c>
      <c r="G28" s="139" t="s">
        <v>150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151</v>
      </c>
      <c r="D29" s="139"/>
      <c r="E29" s="139"/>
      <c r="F29" s="119" t="s">
        <v>29</v>
      </c>
      <c r="G29" s="139" t="s">
        <v>152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152</v>
      </c>
      <c r="D30" s="139"/>
      <c r="E30" s="139"/>
      <c r="F30" s="28" t="s">
        <v>29</v>
      </c>
      <c r="G30" s="139" t="s">
        <v>150</v>
      </c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151</v>
      </c>
      <c r="D31" s="139"/>
      <c r="E31" s="139"/>
      <c r="F31" s="119" t="s">
        <v>29</v>
      </c>
      <c r="G31" s="139" t="s">
        <v>153</v>
      </c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153</v>
      </c>
      <c r="D32" s="139"/>
      <c r="E32" s="139"/>
      <c r="F32" s="28" t="s">
        <v>29</v>
      </c>
      <c r="G32" s="139" t="s">
        <v>38</v>
      </c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39</v>
      </c>
      <c r="D33" s="166"/>
      <c r="E33" s="166"/>
      <c r="F33" s="28" t="s">
        <v>29</v>
      </c>
      <c r="G33" s="166" t="s">
        <v>39</v>
      </c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4000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120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4000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4000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4000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132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156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V78"/>
  <sheetViews>
    <sheetView zoomScaleNormal="100" workbookViewId="0">
      <selection activeCell="X9" sqref="X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24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5212.8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5212.8</v>
      </c>
      <c r="C11" s="207"/>
      <c r="D11" s="208" t="s">
        <v>167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155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1</v>
      </c>
      <c r="F16" s="119" t="s">
        <v>6</v>
      </c>
      <c r="G16" s="139" t="s">
        <v>149</v>
      </c>
      <c r="H16" s="139"/>
      <c r="I16" s="119" t="s">
        <v>14</v>
      </c>
      <c r="J16" s="122">
        <v>4</v>
      </c>
      <c r="K16" s="119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1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4000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124</v>
      </c>
      <c r="H27" s="139"/>
      <c r="I27" s="139"/>
      <c r="J27" s="27">
        <v>185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124</v>
      </c>
      <c r="D28" s="139"/>
      <c r="E28" s="139"/>
      <c r="F28" s="28" t="s">
        <v>29</v>
      </c>
      <c r="G28" s="139" t="s">
        <v>150</v>
      </c>
      <c r="H28" s="139"/>
      <c r="I28" s="139"/>
      <c r="J28" s="27">
        <v>94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151</v>
      </c>
      <c r="D29" s="139"/>
      <c r="E29" s="139"/>
      <c r="F29" s="119" t="s">
        <v>29</v>
      </c>
      <c r="G29" s="139" t="s">
        <v>152</v>
      </c>
      <c r="H29" s="139"/>
      <c r="I29" s="139"/>
      <c r="J29" s="27">
        <v>51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152</v>
      </c>
      <c r="D30" s="139"/>
      <c r="E30" s="139"/>
      <c r="F30" s="28" t="s">
        <v>29</v>
      </c>
      <c r="G30" s="139" t="s">
        <v>150</v>
      </c>
      <c r="H30" s="139"/>
      <c r="I30" s="139"/>
      <c r="J30" s="27">
        <v>51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151</v>
      </c>
      <c r="D31" s="139"/>
      <c r="E31" s="139"/>
      <c r="F31" s="119" t="s">
        <v>29</v>
      </c>
      <c r="G31" s="139" t="s">
        <v>153</v>
      </c>
      <c r="H31" s="139"/>
      <c r="I31" s="139"/>
      <c r="J31" s="27">
        <v>36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153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241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39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4000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758</v>
      </c>
      <c r="K43" s="42"/>
      <c r="L43" s="120" t="s">
        <v>33</v>
      </c>
      <c r="M43" s="160">
        <f>J43*J44</f>
        <v>1212.8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5212.8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5212.8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5212.8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102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154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V78"/>
  <sheetViews>
    <sheetView topLeftCell="A7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23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1"/>
      <c r="M4" s="12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1" t="s">
        <v>3</v>
      </c>
      <c r="M5" s="12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1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4"/>
      <c r="B11" s="206">
        <f>$M$9</f>
        <v>3766.4</v>
      </c>
      <c r="C11" s="207"/>
      <c r="D11" s="208" t="s">
        <v>96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148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22">
        <v>2</v>
      </c>
      <c r="F16" s="119" t="s">
        <v>6</v>
      </c>
      <c r="G16" s="139" t="s">
        <v>149</v>
      </c>
      <c r="H16" s="139"/>
      <c r="I16" s="119" t="s">
        <v>14</v>
      </c>
      <c r="J16" s="122">
        <v>4</v>
      </c>
      <c r="K16" s="119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1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11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19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119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119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9" t="s">
        <v>29</v>
      </c>
      <c r="G40" s="166"/>
      <c r="H40" s="166"/>
      <c r="I40" s="166"/>
      <c r="J40" s="31"/>
      <c r="K40" s="6" t="s">
        <v>36</v>
      </c>
      <c r="L40" s="125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11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120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25"/>
      <c r="F46" s="156">
        <v>0</v>
      </c>
      <c r="G46" s="157"/>
      <c r="H46" s="120"/>
      <c r="I46" s="120"/>
      <c r="J46" s="120"/>
      <c r="K46" s="6" t="s">
        <v>48</v>
      </c>
      <c r="L46" s="125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25"/>
      <c r="F47" s="144">
        <v>0</v>
      </c>
      <c r="G47" s="145"/>
      <c r="H47" s="120"/>
      <c r="I47" s="120"/>
      <c r="J47" s="120"/>
      <c r="K47" s="6" t="s">
        <v>50</v>
      </c>
      <c r="L47" s="12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25"/>
      <c r="F48" s="154">
        <f>SUM(F46:G47)</f>
        <v>0</v>
      </c>
      <c r="G48" s="155"/>
      <c r="H48" s="120"/>
      <c r="I48" s="120"/>
      <c r="J48" s="120"/>
      <c r="K48" s="6"/>
      <c r="L48" s="12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25"/>
      <c r="F49" s="144">
        <v>0</v>
      </c>
      <c r="G49" s="145"/>
      <c r="H49" s="120"/>
      <c r="I49" s="120"/>
      <c r="J49" s="120"/>
      <c r="K49" s="6"/>
      <c r="L49" s="12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25"/>
      <c r="F50" s="154">
        <f>SUM(F48:G49)</f>
        <v>0</v>
      </c>
      <c r="G50" s="155"/>
      <c r="H50" s="120"/>
      <c r="I50" s="120"/>
      <c r="J50" s="120"/>
      <c r="K50" s="6"/>
      <c r="L50" s="12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2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2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2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2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25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8"/>
      <c r="C59" s="119"/>
      <c r="D59" s="119"/>
      <c r="E59" s="119"/>
      <c r="F59" s="119"/>
      <c r="G59" s="119"/>
      <c r="H59" s="6"/>
      <c r="I59" s="119"/>
      <c r="J59" s="119"/>
      <c r="K59" s="119"/>
      <c r="L59" s="119"/>
      <c r="M59" s="119"/>
      <c r="N59" s="12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94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95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V78"/>
  <sheetViews>
    <sheetView zoomScaleNormal="100" workbookViewId="0">
      <selection activeCell="R10" sqref="R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22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 t="s">
        <v>3</v>
      </c>
      <c r="M5" s="11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11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6800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6"/>
      <c r="B11" s="206">
        <f>$M$9</f>
        <v>6800</v>
      </c>
      <c r="C11" s="207"/>
      <c r="D11" s="208" t="s">
        <v>145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136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14">
        <v>2</v>
      </c>
      <c r="F16" s="111" t="s">
        <v>6</v>
      </c>
      <c r="G16" s="139" t="s">
        <v>137</v>
      </c>
      <c r="H16" s="139"/>
      <c r="I16" s="111" t="s">
        <v>14</v>
      </c>
      <c r="J16" s="114">
        <v>4</v>
      </c>
      <c r="K16" s="111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 t="s">
        <v>18</v>
      </c>
      <c r="L18" s="202" t="s">
        <v>20</v>
      </c>
      <c r="M18" s="204"/>
      <c r="N18" s="20" t="s">
        <v>138</v>
      </c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1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11" t="s">
        <v>29</v>
      </c>
      <c r="F24" s="160">
        <v>2000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11" t="s">
        <v>29</v>
      </c>
      <c r="F25" s="179">
        <v>800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4800</v>
      </c>
      <c r="N25" s="180"/>
    </row>
    <row r="26" spans="1:22">
      <c r="A26" s="5"/>
      <c r="B26" s="22" t="s">
        <v>33</v>
      </c>
      <c r="C26" s="6"/>
      <c r="D26" s="25"/>
      <c r="E26" s="111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139</v>
      </c>
      <c r="D27" s="139"/>
      <c r="E27" s="139"/>
      <c r="F27" s="111" t="s">
        <v>29</v>
      </c>
      <c r="G27" s="139" t="s">
        <v>140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141</v>
      </c>
      <c r="D28" s="139"/>
      <c r="E28" s="139"/>
      <c r="F28" s="28" t="s">
        <v>29</v>
      </c>
      <c r="G28" s="139" t="s">
        <v>141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141</v>
      </c>
      <c r="D29" s="139"/>
      <c r="E29" s="139"/>
      <c r="F29" s="111" t="s">
        <v>29</v>
      </c>
      <c r="G29" s="139" t="s">
        <v>140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11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11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11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11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11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11" t="s">
        <v>29</v>
      </c>
      <c r="G40" s="166"/>
      <c r="H40" s="166"/>
      <c r="I40" s="166"/>
      <c r="J40" s="31"/>
      <c r="K40" s="6" t="s">
        <v>36</v>
      </c>
      <c r="L40" s="117"/>
      <c r="M40" s="172">
        <f>M25</f>
        <v>4800</v>
      </c>
      <c r="N40" s="173"/>
    </row>
    <row r="41" spans="1:18">
      <c r="A41" s="5"/>
      <c r="B41" s="5"/>
      <c r="C41" s="166"/>
      <c r="D41" s="166"/>
      <c r="E41" s="166"/>
      <c r="F41" s="111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112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3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2" t="s">
        <v>46</v>
      </c>
      <c r="M45" s="162">
        <f>250*8</f>
        <v>2000</v>
      </c>
      <c r="N45" s="163"/>
      <c r="P45" s="44"/>
      <c r="Q45" s="6"/>
    </row>
    <row r="46" spans="1:18">
      <c r="A46" s="5"/>
      <c r="B46" s="5" t="s">
        <v>47</v>
      </c>
      <c r="C46" s="6"/>
      <c r="D46" s="6"/>
      <c r="E46" s="117"/>
      <c r="F46" s="156">
        <v>0</v>
      </c>
      <c r="G46" s="157"/>
      <c r="H46" s="112"/>
      <c r="I46" s="112"/>
      <c r="J46" s="112"/>
      <c r="K46" s="6" t="s">
        <v>48</v>
      </c>
      <c r="L46" s="117"/>
      <c r="M46" s="164">
        <f>M43+M42+M40+M44+M45</f>
        <v>6800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17"/>
      <c r="F47" s="144">
        <v>0</v>
      </c>
      <c r="G47" s="145"/>
      <c r="H47" s="112"/>
      <c r="I47" s="112"/>
      <c r="J47" s="112"/>
      <c r="K47" s="6" t="s">
        <v>50</v>
      </c>
      <c r="L47" s="11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17"/>
      <c r="F48" s="154">
        <f>SUM(F46:G47)</f>
        <v>0</v>
      </c>
      <c r="G48" s="155"/>
      <c r="H48" s="112"/>
      <c r="I48" s="112"/>
      <c r="J48" s="112"/>
      <c r="K48" s="6"/>
      <c r="L48" s="11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17"/>
      <c r="F49" s="144">
        <v>0</v>
      </c>
      <c r="G49" s="145"/>
      <c r="H49" s="112"/>
      <c r="I49" s="112"/>
      <c r="J49" s="112"/>
      <c r="K49" s="6"/>
      <c r="L49" s="11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17"/>
      <c r="F50" s="154">
        <f>SUM(F48:G49)</f>
        <v>0</v>
      </c>
      <c r="G50" s="155"/>
      <c r="H50" s="112"/>
      <c r="I50" s="112"/>
      <c r="J50" s="112"/>
      <c r="K50" s="6"/>
      <c r="L50" s="11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1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1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1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1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17"/>
      <c r="F56" s="148">
        <f>+M46-F55</f>
        <v>6800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6800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10"/>
      <c r="C59" s="111"/>
      <c r="D59" s="111"/>
      <c r="E59" s="111"/>
      <c r="F59" s="111"/>
      <c r="G59" s="111"/>
      <c r="H59" s="6"/>
      <c r="I59" s="111"/>
      <c r="J59" s="111"/>
      <c r="K59" s="111"/>
      <c r="L59" s="111"/>
      <c r="M59" s="111"/>
      <c r="N59" s="11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146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147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V78"/>
  <sheetViews>
    <sheetView zoomScaleNormal="100" workbookViewId="0">
      <selection activeCell="J9" sqref="J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21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2"/>
      <c r="M4" s="10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2" t="s">
        <v>3</v>
      </c>
      <c r="M5" s="10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03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8480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6"/>
      <c r="B11" s="206">
        <f>$M$9</f>
        <v>8480</v>
      </c>
      <c r="C11" s="207"/>
      <c r="D11" s="208" t="s">
        <v>144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136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08">
        <v>2</v>
      </c>
      <c r="F16" s="103" t="s">
        <v>6</v>
      </c>
      <c r="G16" s="139" t="s">
        <v>137</v>
      </c>
      <c r="H16" s="139"/>
      <c r="I16" s="103" t="s">
        <v>14</v>
      </c>
      <c r="J16" s="108">
        <v>4</v>
      </c>
      <c r="K16" s="103" t="s">
        <v>15</v>
      </c>
      <c r="L16" s="139" t="s">
        <v>137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 t="s">
        <v>18</v>
      </c>
      <c r="L18" s="202" t="s">
        <v>20</v>
      </c>
      <c r="M18" s="204"/>
      <c r="N18" s="20" t="s">
        <v>138</v>
      </c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3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03" t="s">
        <v>29</v>
      </c>
      <c r="F24" s="160">
        <v>2800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03" t="s">
        <v>29</v>
      </c>
      <c r="F25" s="179">
        <v>880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6480</v>
      </c>
      <c r="N25" s="180"/>
    </row>
    <row r="26" spans="1:22">
      <c r="A26" s="5"/>
      <c r="B26" s="22" t="s">
        <v>33</v>
      </c>
      <c r="C26" s="6"/>
      <c r="D26" s="25"/>
      <c r="E26" s="103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139</v>
      </c>
      <c r="D27" s="139"/>
      <c r="E27" s="139"/>
      <c r="F27" s="103" t="s">
        <v>29</v>
      </c>
      <c r="G27" s="139" t="s">
        <v>140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141</v>
      </c>
      <c r="D28" s="139"/>
      <c r="E28" s="139"/>
      <c r="F28" s="28" t="s">
        <v>29</v>
      </c>
      <c r="G28" s="139" t="s">
        <v>141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141</v>
      </c>
      <c r="D29" s="139"/>
      <c r="E29" s="139"/>
      <c r="F29" s="103" t="s">
        <v>29</v>
      </c>
      <c r="G29" s="139" t="s">
        <v>140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03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03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03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03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03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03" t="s">
        <v>29</v>
      </c>
      <c r="G40" s="166"/>
      <c r="H40" s="166"/>
      <c r="I40" s="166"/>
      <c r="J40" s="31"/>
      <c r="K40" s="6" t="s">
        <v>36</v>
      </c>
      <c r="L40" s="107"/>
      <c r="M40" s="172">
        <f>M25</f>
        <v>6480</v>
      </c>
      <c r="N40" s="173"/>
    </row>
    <row r="41" spans="1:18">
      <c r="A41" s="5"/>
      <c r="B41" s="5"/>
      <c r="C41" s="166"/>
      <c r="D41" s="166"/>
      <c r="E41" s="166"/>
      <c r="F41" s="103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109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2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9" t="s">
        <v>46</v>
      </c>
      <c r="M45" s="162">
        <f>250*8</f>
        <v>2000</v>
      </c>
      <c r="N45" s="163"/>
      <c r="P45" s="44"/>
      <c r="Q45" s="6"/>
    </row>
    <row r="46" spans="1:18">
      <c r="A46" s="5"/>
      <c r="B46" s="5" t="s">
        <v>47</v>
      </c>
      <c r="C46" s="6"/>
      <c r="D46" s="6"/>
      <c r="E46" s="107"/>
      <c r="F46" s="156">
        <v>0</v>
      </c>
      <c r="G46" s="157"/>
      <c r="H46" s="109"/>
      <c r="I46" s="109"/>
      <c r="J46" s="109"/>
      <c r="K46" s="6" t="s">
        <v>48</v>
      </c>
      <c r="L46" s="107"/>
      <c r="M46" s="164">
        <f>M43+M42+M40+M44+M45</f>
        <v>8480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07"/>
      <c r="F47" s="144">
        <v>0</v>
      </c>
      <c r="G47" s="145"/>
      <c r="H47" s="109"/>
      <c r="I47" s="109"/>
      <c r="J47" s="109"/>
      <c r="K47" s="6" t="s">
        <v>50</v>
      </c>
      <c r="L47" s="10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07"/>
      <c r="F48" s="154">
        <f>SUM(F46:G47)</f>
        <v>0</v>
      </c>
      <c r="G48" s="155"/>
      <c r="H48" s="109"/>
      <c r="I48" s="109"/>
      <c r="J48" s="109"/>
      <c r="K48" s="6"/>
      <c r="L48" s="10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7"/>
      <c r="F49" s="144">
        <v>0</v>
      </c>
      <c r="G49" s="145"/>
      <c r="H49" s="109"/>
      <c r="I49" s="109"/>
      <c r="J49" s="109"/>
      <c r="K49" s="6"/>
      <c r="L49" s="10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7"/>
      <c r="F50" s="154">
        <f>SUM(F48:G49)</f>
        <v>0</v>
      </c>
      <c r="G50" s="155"/>
      <c r="H50" s="109"/>
      <c r="I50" s="109"/>
      <c r="J50" s="109"/>
      <c r="K50" s="6"/>
      <c r="L50" s="10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0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7"/>
      <c r="F56" s="148">
        <f>+M46-F55</f>
        <v>8480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8480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104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142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143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20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7"/>
      <c r="M4" s="97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7" t="s">
        <v>3</v>
      </c>
      <c r="M5" s="97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9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0"/>
      <c r="B11" s="206">
        <f>$M$9</f>
        <v>3766.4</v>
      </c>
      <c r="C11" s="207"/>
      <c r="D11" s="208" t="s">
        <v>121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135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98">
        <v>24</v>
      </c>
      <c r="F16" s="95" t="s">
        <v>6</v>
      </c>
      <c r="G16" s="139" t="s">
        <v>13</v>
      </c>
      <c r="H16" s="139"/>
      <c r="I16" s="95" t="s">
        <v>14</v>
      </c>
      <c r="J16" s="98">
        <v>26</v>
      </c>
      <c r="K16" s="9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95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95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9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95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95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95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9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9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9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9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95" t="s">
        <v>29</v>
      </c>
      <c r="G40" s="166"/>
      <c r="H40" s="166"/>
      <c r="I40" s="166"/>
      <c r="J40" s="31"/>
      <c r="K40" s="6" t="s">
        <v>36</v>
      </c>
      <c r="L40" s="101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9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96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7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6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101"/>
      <c r="F46" s="156">
        <v>0</v>
      </c>
      <c r="G46" s="157"/>
      <c r="H46" s="96"/>
      <c r="I46" s="96"/>
      <c r="J46" s="96"/>
      <c r="K46" s="6" t="s">
        <v>48</v>
      </c>
      <c r="L46" s="101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101"/>
      <c r="F47" s="144">
        <v>0</v>
      </c>
      <c r="G47" s="145"/>
      <c r="H47" s="96"/>
      <c r="I47" s="96"/>
      <c r="J47" s="96"/>
      <c r="K47" s="6" t="s">
        <v>50</v>
      </c>
      <c r="L47" s="101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101"/>
      <c r="F48" s="154">
        <f>SUM(F46:G47)</f>
        <v>0</v>
      </c>
      <c r="G48" s="155"/>
      <c r="H48" s="96"/>
      <c r="I48" s="96"/>
      <c r="J48" s="96"/>
      <c r="K48" s="6"/>
      <c r="L48" s="101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101"/>
      <c r="F49" s="144">
        <v>0</v>
      </c>
      <c r="G49" s="145"/>
      <c r="H49" s="96"/>
      <c r="I49" s="96"/>
      <c r="J49" s="96"/>
      <c r="K49" s="6"/>
      <c r="L49" s="101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101"/>
      <c r="F50" s="154">
        <f>SUM(F48:G49)</f>
        <v>0</v>
      </c>
      <c r="G50" s="155"/>
      <c r="H50" s="96"/>
      <c r="I50" s="96"/>
      <c r="J50" s="96"/>
      <c r="K50" s="6"/>
      <c r="L50" s="101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1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101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101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101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101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101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9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118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V78"/>
  <sheetViews>
    <sheetView zoomScaleNormal="100" workbookViewId="0">
      <selection activeCell="P27" sqref="P2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19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87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5120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06">
        <f>$M$9</f>
        <v>5120</v>
      </c>
      <c r="C11" s="207"/>
      <c r="D11" s="208" t="s">
        <v>131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123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90">
        <v>23</v>
      </c>
      <c r="F16" s="87" t="s">
        <v>6</v>
      </c>
      <c r="G16" s="139" t="s">
        <v>13</v>
      </c>
      <c r="H16" s="139"/>
      <c r="I16" s="87" t="s">
        <v>14</v>
      </c>
      <c r="J16" s="90">
        <v>27</v>
      </c>
      <c r="K16" s="87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4</v>
      </c>
      <c r="E24" s="87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87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5120</v>
      </c>
      <c r="N25" s="180"/>
    </row>
    <row r="26" spans="1:22">
      <c r="A26" s="5"/>
      <c r="B26" s="22" t="s">
        <v>33</v>
      </c>
      <c r="C26" s="6"/>
      <c r="D26" s="25"/>
      <c r="E26" s="87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87" t="s">
        <v>29</v>
      </c>
      <c r="G27" s="139" t="s">
        <v>124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125</v>
      </c>
      <c r="D28" s="139"/>
      <c r="E28" s="139"/>
      <c r="F28" s="28" t="s">
        <v>29</v>
      </c>
      <c r="G28" s="139" t="s">
        <v>126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127</v>
      </c>
      <c r="D29" s="139"/>
      <c r="E29" s="139"/>
      <c r="F29" s="87" t="s">
        <v>29</v>
      </c>
      <c r="G29" s="139" t="s">
        <v>128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128</v>
      </c>
      <c r="D30" s="139"/>
      <c r="E30" s="139"/>
      <c r="F30" s="28" t="s">
        <v>29</v>
      </c>
      <c r="G30" s="139" t="s">
        <v>126</v>
      </c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127</v>
      </c>
      <c r="D31" s="139"/>
      <c r="E31" s="139"/>
      <c r="F31" s="87" t="s">
        <v>29</v>
      </c>
      <c r="G31" s="139" t="s">
        <v>129</v>
      </c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130</v>
      </c>
      <c r="D32" s="139"/>
      <c r="E32" s="139"/>
      <c r="F32" s="28" t="s">
        <v>29</v>
      </c>
      <c r="G32" s="139" t="s">
        <v>38</v>
      </c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39</v>
      </c>
      <c r="D33" s="166"/>
      <c r="E33" s="166"/>
      <c r="F33" s="28" t="s">
        <v>29</v>
      </c>
      <c r="G33" s="166" t="s">
        <v>39</v>
      </c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87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87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87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87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87" t="s">
        <v>29</v>
      </c>
      <c r="G40" s="166"/>
      <c r="H40" s="166"/>
      <c r="I40" s="166"/>
      <c r="J40" s="31"/>
      <c r="K40" s="6" t="s">
        <v>36</v>
      </c>
      <c r="L40" s="93"/>
      <c r="M40" s="172">
        <f>M25</f>
        <v>5120</v>
      </c>
      <c r="N40" s="173"/>
    </row>
    <row r="41" spans="1:18">
      <c r="A41" s="5"/>
      <c r="B41" s="5"/>
      <c r="C41" s="166"/>
      <c r="D41" s="166"/>
      <c r="E41" s="166"/>
      <c r="F41" s="87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88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93"/>
      <c r="F46" s="156">
        <v>0</v>
      </c>
      <c r="G46" s="157"/>
      <c r="H46" s="88"/>
      <c r="I46" s="88"/>
      <c r="J46" s="88"/>
      <c r="K46" s="6" t="s">
        <v>48</v>
      </c>
      <c r="L46" s="93"/>
      <c r="M46" s="164">
        <f>M43+M42+M40+M44+M45</f>
        <v>5120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93"/>
      <c r="F47" s="144">
        <v>0</v>
      </c>
      <c r="G47" s="145"/>
      <c r="H47" s="88"/>
      <c r="I47" s="88"/>
      <c r="J47" s="88"/>
      <c r="K47" s="6" t="s">
        <v>50</v>
      </c>
      <c r="L47" s="93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93"/>
      <c r="F48" s="154">
        <f>SUM(F46:G47)</f>
        <v>0</v>
      </c>
      <c r="G48" s="155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3"/>
      <c r="F49" s="144">
        <v>0</v>
      </c>
      <c r="G49" s="145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3"/>
      <c r="F50" s="154">
        <f>SUM(F48:G49)</f>
        <v>0</v>
      </c>
      <c r="G50" s="155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3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3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3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93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3"/>
      <c r="F56" s="148">
        <f>+M46-F55</f>
        <v>5120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5120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132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133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18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87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5120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06">
        <f>$M$9</f>
        <v>5120</v>
      </c>
      <c r="C11" s="207"/>
      <c r="D11" s="208" t="s">
        <v>131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123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90">
        <v>23</v>
      </c>
      <c r="F16" s="87" t="s">
        <v>6</v>
      </c>
      <c r="G16" s="139" t="s">
        <v>13</v>
      </c>
      <c r="H16" s="139"/>
      <c r="I16" s="87" t="s">
        <v>14</v>
      </c>
      <c r="J16" s="90">
        <v>27</v>
      </c>
      <c r="K16" s="87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4</v>
      </c>
      <c r="E24" s="87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87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5120</v>
      </c>
      <c r="N25" s="180"/>
    </row>
    <row r="26" spans="1:22">
      <c r="A26" s="5"/>
      <c r="B26" s="22" t="s">
        <v>33</v>
      </c>
      <c r="C26" s="6"/>
      <c r="D26" s="25"/>
      <c r="E26" s="87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87" t="s">
        <v>29</v>
      </c>
      <c r="G27" s="139" t="s">
        <v>124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125</v>
      </c>
      <c r="D28" s="139"/>
      <c r="E28" s="139"/>
      <c r="F28" s="28" t="s">
        <v>29</v>
      </c>
      <c r="G28" s="139" t="s">
        <v>126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127</v>
      </c>
      <c r="D29" s="139"/>
      <c r="E29" s="139"/>
      <c r="F29" s="87" t="s">
        <v>29</v>
      </c>
      <c r="G29" s="139" t="s">
        <v>128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128</v>
      </c>
      <c r="D30" s="139"/>
      <c r="E30" s="139"/>
      <c r="F30" s="28" t="s">
        <v>29</v>
      </c>
      <c r="G30" s="139" t="s">
        <v>126</v>
      </c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127</v>
      </c>
      <c r="D31" s="139"/>
      <c r="E31" s="139"/>
      <c r="F31" s="87" t="s">
        <v>29</v>
      </c>
      <c r="G31" s="139" t="s">
        <v>129</v>
      </c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130</v>
      </c>
      <c r="D32" s="139"/>
      <c r="E32" s="139"/>
      <c r="F32" s="28" t="s">
        <v>29</v>
      </c>
      <c r="G32" s="139" t="s">
        <v>38</v>
      </c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39</v>
      </c>
      <c r="D33" s="166"/>
      <c r="E33" s="166"/>
      <c r="F33" s="28" t="s">
        <v>29</v>
      </c>
      <c r="G33" s="166" t="s">
        <v>39</v>
      </c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87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87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87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87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87" t="s">
        <v>29</v>
      </c>
      <c r="G40" s="166"/>
      <c r="H40" s="166"/>
      <c r="I40" s="166"/>
      <c r="J40" s="31"/>
      <c r="K40" s="6" t="s">
        <v>36</v>
      </c>
      <c r="L40" s="93"/>
      <c r="M40" s="172">
        <f>M25</f>
        <v>5120</v>
      </c>
      <c r="N40" s="173"/>
    </row>
    <row r="41" spans="1:18">
      <c r="A41" s="5"/>
      <c r="B41" s="5"/>
      <c r="C41" s="166"/>
      <c r="D41" s="166"/>
      <c r="E41" s="166"/>
      <c r="F41" s="87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88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93"/>
      <c r="F46" s="156">
        <v>0</v>
      </c>
      <c r="G46" s="157"/>
      <c r="H46" s="88"/>
      <c r="I46" s="88"/>
      <c r="J46" s="88"/>
      <c r="K46" s="6" t="s">
        <v>48</v>
      </c>
      <c r="L46" s="93"/>
      <c r="M46" s="164">
        <f>M43+M42+M40+M44+M45</f>
        <v>5120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93"/>
      <c r="F47" s="144">
        <v>0</v>
      </c>
      <c r="G47" s="145"/>
      <c r="H47" s="88"/>
      <c r="I47" s="88"/>
      <c r="J47" s="88"/>
      <c r="K47" s="6" t="s">
        <v>50</v>
      </c>
      <c r="L47" s="93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93"/>
      <c r="F48" s="154">
        <f>SUM(F46:G47)</f>
        <v>0</v>
      </c>
      <c r="G48" s="155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3"/>
      <c r="F49" s="144">
        <v>0</v>
      </c>
      <c r="G49" s="145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3"/>
      <c r="F50" s="154">
        <f>SUM(F48:G49)</f>
        <v>0</v>
      </c>
      <c r="G50" s="155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3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3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3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93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3"/>
      <c r="F56" s="148">
        <f>+M46-F55</f>
        <v>5120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5120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102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103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/>
  <dimension ref="A1:V78"/>
  <sheetViews>
    <sheetView zoomScaleNormal="100" workbookViewId="0">
      <selection activeCell="R34" sqref="R3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17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87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7228.4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06">
        <f>$M$9</f>
        <v>7228.4</v>
      </c>
      <c r="C11" s="207"/>
      <c r="D11" s="208" t="s">
        <v>134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123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90">
        <v>23</v>
      </c>
      <c r="F16" s="87" t="s">
        <v>6</v>
      </c>
      <c r="G16" s="139" t="s">
        <v>13</v>
      </c>
      <c r="H16" s="139"/>
      <c r="I16" s="87" t="s">
        <v>14</v>
      </c>
      <c r="J16" s="90">
        <v>27</v>
      </c>
      <c r="K16" s="87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4</v>
      </c>
      <c r="E24" s="87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87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5120</v>
      </c>
      <c r="N25" s="180"/>
    </row>
    <row r="26" spans="1:22">
      <c r="A26" s="5"/>
      <c r="B26" s="22" t="s">
        <v>33</v>
      </c>
      <c r="C26" s="6"/>
      <c r="D26" s="25"/>
      <c r="E26" s="87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87" t="s">
        <v>29</v>
      </c>
      <c r="G27" s="139" t="s">
        <v>124</v>
      </c>
      <c r="H27" s="139"/>
      <c r="I27" s="139"/>
      <c r="J27" s="27">
        <v>185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125</v>
      </c>
      <c r="D28" s="139"/>
      <c r="E28" s="139"/>
      <c r="F28" s="28" t="s">
        <v>29</v>
      </c>
      <c r="G28" s="139" t="s">
        <v>126</v>
      </c>
      <c r="H28" s="139"/>
      <c r="I28" s="139"/>
      <c r="J28" s="27">
        <v>311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127</v>
      </c>
      <c r="D29" s="139"/>
      <c r="E29" s="139"/>
      <c r="F29" s="87" t="s">
        <v>29</v>
      </c>
      <c r="G29" s="139" t="s">
        <v>128</v>
      </c>
      <c r="H29" s="139"/>
      <c r="I29" s="139"/>
      <c r="J29" s="27">
        <v>44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128</v>
      </c>
      <c r="D30" s="139"/>
      <c r="E30" s="139"/>
      <c r="F30" s="28" t="s">
        <v>29</v>
      </c>
      <c r="G30" s="139" t="s">
        <v>126</v>
      </c>
      <c r="H30" s="139"/>
      <c r="I30" s="139"/>
      <c r="J30" s="27">
        <v>44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127</v>
      </c>
      <c r="D31" s="139"/>
      <c r="E31" s="139"/>
      <c r="F31" s="87" t="s">
        <v>29</v>
      </c>
      <c r="G31" s="139" t="s">
        <v>129</v>
      </c>
      <c r="H31" s="139"/>
      <c r="I31" s="139"/>
      <c r="J31" s="27">
        <v>97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130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398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39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87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87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87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87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87" t="s">
        <v>29</v>
      </c>
      <c r="G40" s="166"/>
      <c r="H40" s="166"/>
      <c r="I40" s="166"/>
      <c r="J40" s="31"/>
      <c r="K40" s="6" t="s">
        <v>36</v>
      </c>
      <c r="L40" s="93"/>
      <c r="M40" s="172">
        <f>M25</f>
        <v>5120</v>
      </c>
      <c r="N40" s="173"/>
    </row>
    <row r="41" spans="1:18">
      <c r="A41" s="5"/>
      <c r="B41" s="5"/>
      <c r="C41" s="166"/>
      <c r="D41" s="166"/>
      <c r="E41" s="166"/>
      <c r="F41" s="87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111*2</f>
        <v>222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1179</v>
      </c>
      <c r="K43" s="42"/>
      <c r="L43" s="88" t="s">
        <v>33</v>
      </c>
      <c r="M43" s="160">
        <f>J43*J44</f>
        <v>1886.4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93"/>
      <c r="F46" s="156">
        <v>0</v>
      </c>
      <c r="G46" s="157"/>
      <c r="H46" s="88"/>
      <c r="I46" s="88"/>
      <c r="J46" s="88"/>
      <c r="K46" s="6" t="s">
        <v>48</v>
      </c>
      <c r="L46" s="93"/>
      <c r="M46" s="164">
        <f>M43+M42+M40+M44+M45</f>
        <v>7228.4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93"/>
      <c r="F47" s="144">
        <v>0</v>
      </c>
      <c r="G47" s="145"/>
      <c r="H47" s="88"/>
      <c r="I47" s="88"/>
      <c r="J47" s="88"/>
      <c r="K47" s="6" t="s">
        <v>50</v>
      </c>
      <c r="L47" s="93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93"/>
      <c r="F48" s="154">
        <f>SUM(F46:G47)</f>
        <v>0</v>
      </c>
      <c r="G48" s="155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3"/>
      <c r="F49" s="144">
        <v>0</v>
      </c>
      <c r="G49" s="145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3"/>
      <c r="F50" s="154">
        <f>SUM(F48:G49)</f>
        <v>0</v>
      </c>
      <c r="G50" s="155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3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3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3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93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3"/>
      <c r="F56" s="148">
        <f>+M46-F55</f>
        <v>7228.4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7228.4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99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100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V78"/>
  <sheetViews>
    <sheetView topLeftCell="A7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16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9"/>
      <c r="M4" s="8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9" t="s">
        <v>3</v>
      </c>
      <c r="M5" s="8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87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2"/>
      <c r="B11" s="206">
        <f>$M$9</f>
        <v>3766.4</v>
      </c>
      <c r="C11" s="207"/>
      <c r="D11" s="208" t="s">
        <v>96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122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90">
        <v>25</v>
      </c>
      <c r="F16" s="87" t="s">
        <v>6</v>
      </c>
      <c r="G16" s="139" t="s">
        <v>13</v>
      </c>
      <c r="H16" s="139"/>
      <c r="I16" s="87" t="s">
        <v>14</v>
      </c>
      <c r="J16" s="90">
        <v>27</v>
      </c>
      <c r="K16" s="87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7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87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87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87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87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87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87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87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87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87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87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87" t="s">
        <v>29</v>
      </c>
      <c r="G40" s="166"/>
      <c r="H40" s="166"/>
      <c r="I40" s="166"/>
      <c r="J40" s="31"/>
      <c r="K40" s="6" t="s">
        <v>36</v>
      </c>
      <c r="L40" s="93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87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88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8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93"/>
      <c r="F46" s="156">
        <v>0</v>
      </c>
      <c r="G46" s="157"/>
      <c r="H46" s="88"/>
      <c r="I46" s="88"/>
      <c r="J46" s="88"/>
      <c r="K46" s="6" t="s">
        <v>48</v>
      </c>
      <c r="L46" s="93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93"/>
      <c r="F47" s="144">
        <v>0</v>
      </c>
      <c r="G47" s="145"/>
      <c r="H47" s="88"/>
      <c r="I47" s="88"/>
      <c r="J47" s="88"/>
      <c r="K47" s="6" t="s">
        <v>50</v>
      </c>
      <c r="L47" s="93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93"/>
      <c r="F48" s="154">
        <f>SUM(F46:G47)</f>
        <v>0</v>
      </c>
      <c r="G48" s="155"/>
      <c r="H48" s="88"/>
      <c r="I48" s="88"/>
      <c r="J48" s="88"/>
      <c r="K48" s="6"/>
      <c r="L48" s="93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93"/>
      <c r="F49" s="144">
        <v>0</v>
      </c>
      <c r="G49" s="145"/>
      <c r="H49" s="88"/>
      <c r="I49" s="88"/>
      <c r="J49" s="88"/>
      <c r="K49" s="6"/>
      <c r="L49" s="93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93"/>
      <c r="F50" s="154">
        <f>SUM(F48:G49)</f>
        <v>0</v>
      </c>
      <c r="G50" s="155"/>
      <c r="H50" s="88"/>
      <c r="I50" s="88"/>
      <c r="J50" s="88"/>
      <c r="K50" s="6"/>
      <c r="L50" s="93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3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93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93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93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93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93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91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94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95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/>
  <dimension ref="A1:V78"/>
  <sheetViews>
    <sheetView topLeftCell="A10" zoomScaleNormal="100" workbookViewId="0">
      <selection activeCell="Q22" sqref="Q2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15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7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06">
        <f>$M$9</f>
        <v>3766.4</v>
      </c>
      <c r="C11" s="207"/>
      <c r="D11" s="208" t="s">
        <v>96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120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82">
        <v>18</v>
      </c>
      <c r="F16" s="79" t="s">
        <v>6</v>
      </c>
      <c r="G16" s="139" t="s">
        <v>13</v>
      </c>
      <c r="H16" s="139"/>
      <c r="I16" s="79" t="s">
        <v>14</v>
      </c>
      <c r="J16" s="82">
        <v>20</v>
      </c>
      <c r="K16" s="79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7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9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79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79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9" t="s">
        <v>29</v>
      </c>
      <c r="G40" s="166"/>
      <c r="H40" s="166"/>
      <c r="I40" s="166"/>
      <c r="J40" s="31"/>
      <c r="K40" s="6" t="s">
        <v>36</v>
      </c>
      <c r="L40" s="85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7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80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85"/>
      <c r="F46" s="156">
        <v>0</v>
      </c>
      <c r="G46" s="157"/>
      <c r="H46" s="80"/>
      <c r="I46" s="80"/>
      <c r="J46" s="80"/>
      <c r="K46" s="6" t="s">
        <v>48</v>
      </c>
      <c r="L46" s="85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85"/>
      <c r="F47" s="144">
        <v>0</v>
      </c>
      <c r="G47" s="145"/>
      <c r="H47" s="80"/>
      <c r="I47" s="80"/>
      <c r="J47" s="80"/>
      <c r="K47" s="6" t="s">
        <v>50</v>
      </c>
      <c r="L47" s="8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85"/>
      <c r="F48" s="154">
        <f>SUM(F46:G47)</f>
        <v>0</v>
      </c>
      <c r="G48" s="155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85"/>
      <c r="F49" s="144">
        <v>0</v>
      </c>
      <c r="G49" s="145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85"/>
      <c r="F50" s="154">
        <f>SUM(F48:G49)</f>
        <v>0</v>
      </c>
      <c r="G50" s="155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8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8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8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8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85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94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95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V78"/>
  <sheetViews>
    <sheetView topLeftCell="A10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14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 t="s">
        <v>3</v>
      </c>
      <c r="M5" s="8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17</v>
      </c>
      <c r="K8" s="79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4"/>
      <c r="B11" s="206">
        <f>$M$9</f>
        <v>3766.4</v>
      </c>
      <c r="C11" s="207"/>
      <c r="D11" s="208" t="s">
        <v>121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119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82">
        <v>18</v>
      </c>
      <c r="F16" s="79" t="s">
        <v>6</v>
      </c>
      <c r="G16" s="139" t="s">
        <v>13</v>
      </c>
      <c r="H16" s="139"/>
      <c r="I16" s="79" t="s">
        <v>14</v>
      </c>
      <c r="J16" s="82">
        <v>20</v>
      </c>
      <c r="K16" s="79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9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9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9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79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9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79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79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9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9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9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9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9" t="s">
        <v>29</v>
      </c>
      <c r="G40" s="166"/>
      <c r="H40" s="166"/>
      <c r="I40" s="166"/>
      <c r="J40" s="31"/>
      <c r="K40" s="6" t="s">
        <v>36</v>
      </c>
      <c r="L40" s="85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79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80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1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0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85"/>
      <c r="F46" s="156">
        <v>0</v>
      </c>
      <c r="G46" s="157"/>
      <c r="H46" s="80"/>
      <c r="I46" s="80"/>
      <c r="J46" s="80"/>
      <c r="K46" s="6" t="s">
        <v>48</v>
      </c>
      <c r="L46" s="85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85"/>
      <c r="F47" s="144">
        <v>0</v>
      </c>
      <c r="G47" s="145"/>
      <c r="H47" s="80"/>
      <c r="I47" s="80"/>
      <c r="J47" s="80"/>
      <c r="K47" s="6" t="s">
        <v>50</v>
      </c>
      <c r="L47" s="85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85"/>
      <c r="F48" s="154">
        <f>SUM(F46:G47)</f>
        <v>0</v>
      </c>
      <c r="G48" s="155"/>
      <c r="H48" s="80"/>
      <c r="I48" s="80"/>
      <c r="J48" s="80"/>
      <c r="K48" s="6"/>
      <c r="L48" s="85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85"/>
      <c r="F49" s="144">
        <v>0</v>
      </c>
      <c r="G49" s="145"/>
      <c r="H49" s="80"/>
      <c r="I49" s="80"/>
      <c r="J49" s="80"/>
      <c r="K49" s="6"/>
      <c r="L49" s="85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85"/>
      <c r="F50" s="154">
        <f>SUM(F48:G49)</f>
        <v>0</v>
      </c>
      <c r="G50" s="155"/>
      <c r="H50" s="80"/>
      <c r="I50" s="80"/>
      <c r="J50" s="80"/>
      <c r="K50" s="6"/>
      <c r="L50" s="85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5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85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85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85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85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85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8"/>
      <c r="C59" s="79"/>
      <c r="D59" s="79"/>
      <c r="E59" s="79"/>
      <c r="F59" s="79"/>
      <c r="G59" s="79"/>
      <c r="H59" s="6"/>
      <c r="I59" s="79"/>
      <c r="J59" s="79"/>
      <c r="K59" s="79"/>
      <c r="L59" s="79"/>
      <c r="M59" s="79"/>
      <c r="N59" s="83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118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V78"/>
  <sheetViews>
    <sheetView topLeftCell="A43" zoomScaleNormal="100" workbookViewId="0">
      <selection activeCell="I61" sqref="I61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13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10</v>
      </c>
      <c r="K8" s="71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06">
        <f>$M$9</f>
        <v>3766.4</v>
      </c>
      <c r="C11" s="207"/>
      <c r="D11" s="208" t="s">
        <v>96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117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74">
        <v>11</v>
      </c>
      <c r="F16" s="71" t="s">
        <v>6</v>
      </c>
      <c r="G16" s="139" t="s">
        <v>13</v>
      </c>
      <c r="H16" s="139"/>
      <c r="I16" s="71" t="s">
        <v>14</v>
      </c>
      <c r="J16" s="74">
        <v>13</v>
      </c>
      <c r="K16" s="71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1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71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1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71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71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1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1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1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1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1" t="s">
        <v>29</v>
      </c>
      <c r="G40" s="166"/>
      <c r="H40" s="166"/>
      <c r="I40" s="166"/>
      <c r="J40" s="31"/>
      <c r="K40" s="6" t="s">
        <v>36</v>
      </c>
      <c r="L40" s="77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71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72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77"/>
      <c r="F46" s="156">
        <v>0</v>
      </c>
      <c r="G46" s="157"/>
      <c r="H46" s="72"/>
      <c r="I46" s="72"/>
      <c r="J46" s="72"/>
      <c r="K46" s="6" t="s">
        <v>48</v>
      </c>
      <c r="L46" s="77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77"/>
      <c r="F47" s="144">
        <v>0</v>
      </c>
      <c r="G47" s="145"/>
      <c r="H47" s="72"/>
      <c r="I47" s="72"/>
      <c r="J47" s="72"/>
      <c r="K47" s="6" t="s">
        <v>50</v>
      </c>
      <c r="L47" s="7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77"/>
      <c r="F48" s="154">
        <f>SUM(F46:G47)</f>
        <v>0</v>
      </c>
      <c r="G48" s="155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77"/>
      <c r="F49" s="144">
        <v>0</v>
      </c>
      <c r="G49" s="145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77"/>
      <c r="F50" s="154">
        <f>SUM(F48:G49)</f>
        <v>0</v>
      </c>
      <c r="G50" s="155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7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7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7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7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77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118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12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10</v>
      </c>
      <c r="K8" s="71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2642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06">
        <f>$M$9</f>
        <v>2642</v>
      </c>
      <c r="C11" s="207"/>
      <c r="D11" s="208" t="s">
        <v>116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113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74">
        <v>11</v>
      </c>
      <c r="F16" s="71" t="s">
        <v>6</v>
      </c>
      <c r="G16" s="139" t="s">
        <v>13</v>
      </c>
      <c r="H16" s="139"/>
      <c r="I16" s="71" t="s">
        <v>14</v>
      </c>
      <c r="J16" s="74">
        <v>11</v>
      </c>
      <c r="K16" s="71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71" t="s">
        <v>29</v>
      </c>
      <c r="F24" s="160"/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79">
        <v>1200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1200</v>
      </c>
      <c r="N25" s="180"/>
    </row>
    <row r="26" spans="1:22">
      <c r="A26" s="5"/>
      <c r="B26" s="22" t="s">
        <v>33</v>
      </c>
      <c r="C26" s="6"/>
      <c r="D26" s="25"/>
      <c r="E26" s="71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1" t="s">
        <v>29</v>
      </c>
      <c r="G27" s="139" t="s">
        <v>106</v>
      </c>
      <c r="H27" s="139"/>
      <c r="I27" s="139"/>
      <c r="J27" s="27">
        <v>260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106</v>
      </c>
      <c r="D28" s="139"/>
      <c r="E28" s="139"/>
      <c r="F28" s="28" t="s">
        <v>29</v>
      </c>
      <c r="G28" s="139" t="s">
        <v>34</v>
      </c>
      <c r="H28" s="139"/>
      <c r="I28" s="13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71" t="s">
        <v>29</v>
      </c>
      <c r="G29" s="139" t="s">
        <v>39</v>
      </c>
      <c r="H29" s="139"/>
      <c r="I29" s="13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71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1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1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1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1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1" t="s">
        <v>29</v>
      </c>
      <c r="G40" s="166"/>
      <c r="H40" s="166"/>
      <c r="I40" s="166"/>
      <c r="J40" s="31"/>
      <c r="K40" s="6" t="s">
        <v>36</v>
      </c>
      <c r="L40" s="77"/>
      <c r="M40" s="172">
        <f>M25</f>
        <v>1200</v>
      </c>
      <c r="N40" s="173"/>
    </row>
    <row r="41" spans="1:18">
      <c r="A41" s="5"/>
      <c r="B41" s="5"/>
      <c r="C41" s="166"/>
      <c r="D41" s="166"/>
      <c r="E41" s="166"/>
      <c r="F41" s="71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225*2</f>
        <v>450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620</v>
      </c>
      <c r="K43" s="42"/>
      <c r="L43" s="72" t="s">
        <v>33</v>
      </c>
      <c r="M43" s="160">
        <f>J43*J44</f>
        <v>992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77"/>
      <c r="F46" s="156">
        <v>0</v>
      </c>
      <c r="G46" s="157"/>
      <c r="H46" s="72"/>
      <c r="I46" s="72"/>
      <c r="J46" s="72"/>
      <c r="K46" s="6" t="s">
        <v>48</v>
      </c>
      <c r="L46" s="77"/>
      <c r="M46" s="164">
        <f>M43+M42+M40+M44+M45</f>
        <v>2642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77"/>
      <c r="F47" s="144">
        <v>0</v>
      </c>
      <c r="G47" s="145"/>
      <c r="H47" s="72"/>
      <c r="I47" s="72"/>
      <c r="J47" s="72"/>
      <c r="K47" s="6" t="s">
        <v>50</v>
      </c>
      <c r="L47" s="7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77"/>
      <c r="F48" s="154">
        <f>SUM(F46:G47)</f>
        <v>0</v>
      </c>
      <c r="G48" s="155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77"/>
      <c r="F49" s="144">
        <v>0</v>
      </c>
      <c r="G49" s="145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77"/>
      <c r="F50" s="154">
        <f>SUM(F48:G49)</f>
        <v>0</v>
      </c>
      <c r="G50" s="155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7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7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7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7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77"/>
      <c r="F56" s="148">
        <f>+M46-F55</f>
        <v>2642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2642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114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115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V78"/>
  <sheetViews>
    <sheetView zoomScaleNormal="100" workbookViewId="0">
      <selection activeCell="R27" sqref="R2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11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10</v>
      </c>
      <c r="K8" s="71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640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06">
        <f>$M$9</f>
        <v>640</v>
      </c>
      <c r="C11" s="207"/>
      <c r="D11" s="208" t="s">
        <v>112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105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74">
        <v>11</v>
      </c>
      <c r="F16" s="71" t="s">
        <v>6</v>
      </c>
      <c r="G16" s="139" t="s">
        <v>13</v>
      </c>
      <c r="H16" s="139"/>
      <c r="I16" s="71" t="s">
        <v>14</v>
      </c>
      <c r="J16" s="74">
        <v>11</v>
      </c>
      <c r="K16" s="71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71" t="s">
        <v>29</v>
      </c>
      <c r="F24" s="160"/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640</v>
      </c>
      <c r="N25" s="180"/>
    </row>
    <row r="26" spans="1:22">
      <c r="A26" s="5"/>
      <c r="B26" s="22" t="s">
        <v>33</v>
      </c>
      <c r="C26" s="6"/>
      <c r="D26" s="25"/>
      <c r="E26" s="71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1" t="s">
        <v>29</v>
      </c>
      <c r="G27" s="139" t="s">
        <v>106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106</v>
      </c>
      <c r="D28" s="139"/>
      <c r="E28" s="139"/>
      <c r="F28" s="28" t="s">
        <v>29</v>
      </c>
      <c r="G28" s="139" t="s">
        <v>34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71" t="s">
        <v>29</v>
      </c>
      <c r="G29" s="139" t="s">
        <v>39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71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1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1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1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1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1" t="s">
        <v>29</v>
      </c>
      <c r="G40" s="166"/>
      <c r="H40" s="166"/>
      <c r="I40" s="166"/>
      <c r="J40" s="31"/>
      <c r="K40" s="6" t="s">
        <v>36</v>
      </c>
      <c r="L40" s="77"/>
      <c r="M40" s="172">
        <f>M25</f>
        <v>640</v>
      </c>
      <c r="N40" s="173"/>
    </row>
    <row r="41" spans="1:18">
      <c r="A41" s="5"/>
      <c r="B41" s="5"/>
      <c r="C41" s="166"/>
      <c r="D41" s="166"/>
      <c r="E41" s="166"/>
      <c r="F41" s="71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72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77"/>
      <c r="F46" s="156">
        <v>0</v>
      </c>
      <c r="G46" s="157"/>
      <c r="H46" s="72"/>
      <c r="I46" s="72"/>
      <c r="J46" s="72"/>
      <c r="K46" s="6" t="s">
        <v>48</v>
      </c>
      <c r="L46" s="77"/>
      <c r="M46" s="164">
        <f>M43+M42+M40+M44+M45</f>
        <v>640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77"/>
      <c r="F47" s="144">
        <v>0</v>
      </c>
      <c r="G47" s="145"/>
      <c r="H47" s="72"/>
      <c r="I47" s="72"/>
      <c r="J47" s="72"/>
      <c r="K47" s="6" t="s">
        <v>50</v>
      </c>
      <c r="L47" s="7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77"/>
      <c r="F48" s="154">
        <f>SUM(F46:G47)</f>
        <v>0</v>
      </c>
      <c r="G48" s="155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77"/>
      <c r="F49" s="144">
        <v>0</v>
      </c>
      <c r="G49" s="145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77"/>
      <c r="F50" s="154">
        <f>SUM(F48:G49)</f>
        <v>0</v>
      </c>
      <c r="G50" s="155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7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7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7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7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77"/>
      <c r="F56" s="148">
        <f>+M46-F55</f>
        <v>640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640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110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111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10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 t="s">
        <v>3</v>
      </c>
      <c r="M5" s="7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10</v>
      </c>
      <c r="K8" s="71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2082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6"/>
      <c r="B11" s="206">
        <f>$M$9</f>
        <v>2082</v>
      </c>
      <c r="C11" s="207"/>
      <c r="D11" s="208" t="s">
        <v>109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105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74">
        <v>11</v>
      </c>
      <c r="F16" s="71" t="s">
        <v>6</v>
      </c>
      <c r="G16" s="139" t="s">
        <v>13</v>
      </c>
      <c r="H16" s="139"/>
      <c r="I16" s="71" t="s">
        <v>14</v>
      </c>
      <c r="J16" s="74">
        <v>11</v>
      </c>
      <c r="K16" s="71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1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71" t="s">
        <v>29</v>
      </c>
      <c r="F24" s="160"/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71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640</v>
      </c>
      <c r="N25" s="180"/>
    </row>
    <row r="26" spans="1:22">
      <c r="A26" s="5"/>
      <c r="B26" s="22" t="s">
        <v>33</v>
      </c>
      <c r="C26" s="6"/>
      <c r="D26" s="25"/>
      <c r="E26" s="71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71" t="s">
        <v>29</v>
      </c>
      <c r="G27" s="139" t="s">
        <v>106</v>
      </c>
      <c r="H27" s="139"/>
      <c r="I27" s="139"/>
      <c r="J27" s="27">
        <v>260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106</v>
      </c>
      <c r="D28" s="139"/>
      <c r="E28" s="139"/>
      <c r="F28" s="28" t="s">
        <v>29</v>
      </c>
      <c r="G28" s="139" t="s">
        <v>34</v>
      </c>
      <c r="H28" s="139"/>
      <c r="I28" s="13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71" t="s">
        <v>29</v>
      </c>
      <c r="G29" s="139" t="s">
        <v>39</v>
      </c>
      <c r="H29" s="139"/>
      <c r="I29" s="13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71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71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71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71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71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71" t="s">
        <v>29</v>
      </c>
      <c r="G40" s="166"/>
      <c r="H40" s="166"/>
      <c r="I40" s="166"/>
      <c r="J40" s="31"/>
      <c r="K40" s="6" t="s">
        <v>36</v>
      </c>
      <c r="L40" s="77"/>
      <c r="M40" s="172">
        <f>M25</f>
        <v>640</v>
      </c>
      <c r="N40" s="173"/>
    </row>
    <row r="41" spans="1:18">
      <c r="A41" s="5"/>
      <c r="B41" s="5"/>
      <c r="C41" s="166"/>
      <c r="D41" s="166"/>
      <c r="E41" s="166"/>
      <c r="F41" s="71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225*2</f>
        <v>450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620</v>
      </c>
      <c r="K43" s="42"/>
      <c r="L43" s="72" t="s">
        <v>33</v>
      </c>
      <c r="M43" s="160">
        <f>J43*J44</f>
        <v>992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3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2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77"/>
      <c r="F46" s="156">
        <v>0</v>
      </c>
      <c r="G46" s="157"/>
      <c r="H46" s="72"/>
      <c r="I46" s="72"/>
      <c r="J46" s="72"/>
      <c r="K46" s="6" t="s">
        <v>48</v>
      </c>
      <c r="L46" s="77"/>
      <c r="M46" s="164">
        <f>M43+M42+M40+M44+M45</f>
        <v>2082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77"/>
      <c r="F47" s="144">
        <v>0</v>
      </c>
      <c r="G47" s="145"/>
      <c r="H47" s="72"/>
      <c r="I47" s="72"/>
      <c r="J47" s="72"/>
      <c r="K47" s="6" t="s">
        <v>50</v>
      </c>
      <c r="L47" s="77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77"/>
      <c r="F48" s="154">
        <f>SUM(F46:G47)</f>
        <v>0</v>
      </c>
      <c r="G48" s="155"/>
      <c r="H48" s="72"/>
      <c r="I48" s="72"/>
      <c r="J48" s="72"/>
      <c r="K48" s="6"/>
      <c r="L48" s="77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77"/>
      <c r="F49" s="144">
        <v>0</v>
      </c>
      <c r="G49" s="145"/>
      <c r="H49" s="72"/>
      <c r="I49" s="72"/>
      <c r="J49" s="72"/>
      <c r="K49" s="6"/>
      <c r="L49" s="77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77"/>
      <c r="F50" s="154">
        <f>SUM(F48:G49)</f>
        <v>0</v>
      </c>
      <c r="G50" s="155"/>
      <c r="H50" s="72"/>
      <c r="I50" s="72"/>
      <c r="J50" s="72"/>
      <c r="K50" s="6"/>
      <c r="L50" s="77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7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77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77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77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77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77"/>
      <c r="F56" s="148">
        <f>+M46-F55</f>
        <v>2082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2082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70"/>
      <c r="C59" s="71"/>
      <c r="D59" s="71"/>
      <c r="E59" s="71"/>
      <c r="F59" s="71"/>
      <c r="G59" s="71"/>
      <c r="H59" s="6"/>
      <c r="I59" s="71"/>
      <c r="J59" s="71"/>
      <c r="K59" s="71"/>
      <c r="L59" s="71"/>
      <c r="M59" s="71"/>
      <c r="N59" s="75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107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108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V78"/>
  <sheetViews>
    <sheetView topLeftCell="A37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9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9</v>
      </c>
      <c r="K8" s="16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1760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6">
        <f>$M$9</f>
        <v>1760</v>
      </c>
      <c r="C11" s="207"/>
      <c r="D11" s="208" t="s">
        <v>104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97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26">
        <v>11</v>
      </c>
      <c r="F16" s="16" t="s">
        <v>6</v>
      </c>
      <c r="G16" s="139" t="s">
        <v>13</v>
      </c>
      <c r="H16" s="139"/>
      <c r="I16" s="16" t="s">
        <v>14</v>
      </c>
      <c r="J16" s="26">
        <v>12</v>
      </c>
      <c r="K16" s="16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6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1760</v>
      </c>
      <c r="N25" s="180"/>
    </row>
    <row r="26" spans="1:22">
      <c r="A26" s="5"/>
      <c r="B26" s="22" t="s">
        <v>33</v>
      </c>
      <c r="C26" s="6"/>
      <c r="D26" s="25"/>
      <c r="E26" s="16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6" t="s">
        <v>29</v>
      </c>
      <c r="G27" s="139" t="s">
        <v>98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98</v>
      </c>
      <c r="D28" s="139"/>
      <c r="E28" s="139"/>
      <c r="F28" s="28" t="s">
        <v>29</v>
      </c>
      <c r="G28" s="139" t="s">
        <v>34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16" t="s">
        <v>29</v>
      </c>
      <c r="G29" s="139" t="s">
        <v>39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6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6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6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6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6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6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1760</v>
      </c>
      <c r="N40" s="173"/>
    </row>
    <row r="41" spans="1:18">
      <c r="A41" s="5"/>
      <c r="B41" s="5"/>
      <c r="C41" s="166"/>
      <c r="D41" s="166"/>
      <c r="E41" s="166"/>
      <c r="F41" s="16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43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1760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1760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1760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102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103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V78"/>
  <sheetViews>
    <sheetView topLeftCell="A46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8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9</v>
      </c>
      <c r="K8" s="16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2791.2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6">
        <f>$M$9</f>
        <v>2791.2</v>
      </c>
      <c r="C11" s="207"/>
      <c r="D11" s="208" t="s">
        <v>101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97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26">
        <v>11</v>
      </c>
      <c r="F16" s="16" t="s">
        <v>6</v>
      </c>
      <c r="G16" s="139" t="s">
        <v>13</v>
      </c>
      <c r="H16" s="139"/>
      <c r="I16" s="16" t="s">
        <v>14</v>
      </c>
      <c r="J16" s="26">
        <v>12</v>
      </c>
      <c r="K16" s="16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6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1760</v>
      </c>
      <c r="N25" s="180"/>
    </row>
    <row r="26" spans="1:22">
      <c r="A26" s="5"/>
      <c r="B26" s="22" t="s">
        <v>33</v>
      </c>
      <c r="C26" s="6"/>
      <c r="D26" s="25"/>
      <c r="E26" s="16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6" t="s">
        <v>29</v>
      </c>
      <c r="G27" s="139" t="s">
        <v>98</v>
      </c>
      <c r="H27" s="139"/>
      <c r="I27" s="139"/>
      <c r="J27" s="27">
        <v>148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98</v>
      </c>
      <c r="D28" s="139"/>
      <c r="E28" s="139"/>
      <c r="F28" s="28" t="s">
        <v>29</v>
      </c>
      <c r="G28" s="139" t="s">
        <v>34</v>
      </c>
      <c r="H28" s="139"/>
      <c r="I28" s="139"/>
      <c r="J28" s="27">
        <v>148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39</v>
      </c>
      <c r="D29" s="139"/>
      <c r="E29" s="139"/>
      <c r="F29" s="16" t="s">
        <v>29</v>
      </c>
      <c r="G29" s="139" t="s">
        <v>39</v>
      </c>
      <c r="H29" s="139"/>
      <c r="I29" s="139"/>
      <c r="J29" s="27">
        <v>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6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6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6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6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6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6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1760</v>
      </c>
      <c r="N40" s="173"/>
    </row>
    <row r="41" spans="1:18">
      <c r="A41" s="5"/>
      <c r="B41" s="5"/>
      <c r="C41" s="166"/>
      <c r="D41" s="166"/>
      <c r="E41" s="166"/>
      <c r="F41" s="16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135*2</f>
        <v>270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346</v>
      </c>
      <c r="K43" s="42"/>
      <c r="L43" s="43" t="s">
        <v>33</v>
      </c>
      <c r="M43" s="160">
        <f>J43*J44</f>
        <v>761.2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2.2000000000000002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2791.2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2791.2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2791.2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99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100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V78"/>
  <sheetViews>
    <sheetView topLeftCell="A37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7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9</v>
      </c>
      <c r="K8" s="16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3766.4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6">
        <f>$M$9</f>
        <v>3766.4</v>
      </c>
      <c r="C11" s="207"/>
      <c r="D11" s="208" t="s">
        <v>96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91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26">
        <v>11</v>
      </c>
      <c r="F16" s="16" t="s">
        <v>6</v>
      </c>
      <c r="G16" s="139" t="s">
        <v>13</v>
      </c>
      <c r="H16" s="139"/>
      <c r="I16" s="16" t="s">
        <v>14</v>
      </c>
      <c r="J16" s="26">
        <v>13</v>
      </c>
      <c r="K16" s="16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6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16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6" t="s">
        <v>29</v>
      </c>
      <c r="G27" s="139" t="s">
        <v>92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93</v>
      </c>
      <c r="H28" s="139"/>
      <c r="I28" s="13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93</v>
      </c>
      <c r="D29" s="139"/>
      <c r="E29" s="139"/>
      <c r="F29" s="16" t="s">
        <v>29</v>
      </c>
      <c r="G29" s="139" t="s">
        <v>92</v>
      </c>
      <c r="H29" s="139"/>
      <c r="I29" s="13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77</v>
      </c>
      <c r="D30" s="139"/>
      <c r="E30" s="139"/>
      <c r="F30" s="28" t="s">
        <v>29</v>
      </c>
      <c r="G30" s="139" t="s">
        <v>93</v>
      </c>
      <c r="H30" s="139"/>
      <c r="I30" s="13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93</v>
      </c>
      <c r="D31" s="139"/>
      <c r="E31" s="139"/>
      <c r="F31" s="16" t="s">
        <v>29</v>
      </c>
      <c r="G31" s="139" t="s">
        <v>92</v>
      </c>
      <c r="H31" s="139"/>
      <c r="I31" s="13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 t="s">
        <v>77</v>
      </c>
      <c r="D32" s="139"/>
      <c r="E32" s="139"/>
      <c r="F32" s="28" t="s">
        <v>29</v>
      </c>
      <c r="G32" s="139" t="s">
        <v>38</v>
      </c>
      <c r="H32" s="139"/>
      <c r="I32" s="13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 t="s">
        <v>78</v>
      </c>
      <c r="D33" s="166"/>
      <c r="E33" s="166"/>
      <c r="F33" s="28" t="s">
        <v>29</v>
      </c>
      <c r="G33" s="166" t="s">
        <v>39</v>
      </c>
      <c r="H33" s="166"/>
      <c r="I33" s="166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6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6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6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6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6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16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554</v>
      </c>
      <c r="K43" s="42"/>
      <c r="L43" s="43" t="s">
        <v>33</v>
      </c>
      <c r="M43" s="160">
        <f>J43*J44</f>
        <v>886.40000000000009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3766.4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3766.4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3766.4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94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95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V78"/>
  <sheetViews>
    <sheetView zoomScaleNormal="100" workbookViewId="0">
      <selection activeCell="T21" sqref="T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6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2240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2240</v>
      </c>
      <c r="C11" s="207"/>
      <c r="D11" s="208" t="s">
        <v>90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88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5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5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/>
      <c r="E25" s="15" t="s">
        <v>29</v>
      </c>
      <c r="F25" s="179"/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2240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35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35</v>
      </c>
      <c r="D28" s="139"/>
      <c r="E28" s="139"/>
      <c r="F28" s="28" t="s">
        <v>29</v>
      </c>
      <c r="G28" s="139" t="s">
        <v>37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37</v>
      </c>
      <c r="D29" s="139"/>
      <c r="E29" s="139"/>
      <c r="F29" s="15" t="s">
        <v>29</v>
      </c>
      <c r="G29" s="139" t="s">
        <v>35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35</v>
      </c>
      <c r="D30" s="139"/>
      <c r="E30" s="139"/>
      <c r="F30" s="28" t="s">
        <v>29</v>
      </c>
      <c r="G30" s="139" t="s">
        <v>38</v>
      </c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5" t="s">
        <v>29</v>
      </c>
      <c r="G31" s="139" t="s">
        <v>39</v>
      </c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2240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43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2240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2240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2240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89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64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V78"/>
  <sheetViews>
    <sheetView zoomScaleNormal="100" workbookViewId="0">
      <selection activeCell="U10" sqref="U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5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5130.8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5130.8</v>
      </c>
      <c r="C11" s="207"/>
      <c r="D11" s="208" t="s">
        <v>87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69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5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160">
        <v>2000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79">
        <v>1200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3200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35</v>
      </c>
      <c r="H27" s="139"/>
      <c r="I27" s="139"/>
      <c r="J27" s="27">
        <v>435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35</v>
      </c>
      <c r="D28" s="139"/>
      <c r="E28" s="139"/>
      <c r="F28" s="28" t="s">
        <v>29</v>
      </c>
      <c r="G28" s="139" t="s">
        <v>37</v>
      </c>
      <c r="H28" s="139"/>
      <c r="I28" s="139"/>
      <c r="J28" s="27">
        <v>49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37</v>
      </c>
      <c r="D29" s="139"/>
      <c r="E29" s="139"/>
      <c r="F29" s="15" t="s">
        <v>29</v>
      </c>
      <c r="G29" s="139" t="s">
        <v>35</v>
      </c>
      <c r="H29" s="139"/>
      <c r="I29" s="139"/>
      <c r="J29" s="27">
        <v>49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35</v>
      </c>
      <c r="D30" s="139"/>
      <c r="E30" s="139"/>
      <c r="F30" s="28" t="s">
        <v>29</v>
      </c>
      <c r="G30" s="139" t="s">
        <v>38</v>
      </c>
      <c r="H30" s="139"/>
      <c r="I30" s="139"/>
      <c r="J30" s="27">
        <v>435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5" t="s">
        <v>29</v>
      </c>
      <c r="G31" s="139" t="s">
        <v>39</v>
      </c>
      <c r="H31" s="139"/>
      <c r="I31" s="139"/>
      <c r="J31" s="27">
        <v>100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3200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111*2</f>
        <v>222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1068</v>
      </c>
      <c r="K43" s="42"/>
      <c r="L43" s="43" t="s">
        <v>33</v>
      </c>
      <c r="M43" s="160">
        <f>J43*J44</f>
        <v>1708.8000000000002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5130.8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5130.8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5130.8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85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86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V78"/>
  <sheetViews>
    <sheetView zoomScaleNormal="100" workbookViewId="0">
      <selection activeCell="S17" sqref="S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4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2880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2880</v>
      </c>
      <c r="C11" s="207"/>
      <c r="D11" s="208" t="s">
        <v>84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76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6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5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77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38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78</v>
      </c>
      <c r="D29" s="139"/>
      <c r="E29" s="139"/>
      <c r="F29" s="15" t="s">
        <v>29</v>
      </c>
      <c r="G29" s="139" t="s">
        <v>39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5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43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2880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2880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2880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82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83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V78"/>
  <sheetViews>
    <sheetView topLeftCell="A16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3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3670.4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3670.4</v>
      </c>
      <c r="C11" s="207"/>
      <c r="D11" s="208" t="s">
        <v>81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76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6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5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2880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77</v>
      </c>
      <c r="H27" s="139"/>
      <c r="I27" s="139"/>
      <c r="J27" s="27">
        <v>197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77</v>
      </c>
      <c r="D28" s="139"/>
      <c r="E28" s="139"/>
      <c r="F28" s="28" t="s">
        <v>29</v>
      </c>
      <c r="G28" s="139" t="s">
        <v>38</v>
      </c>
      <c r="H28" s="139"/>
      <c r="I28" s="139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78</v>
      </c>
      <c r="D29" s="139"/>
      <c r="E29" s="139"/>
      <c r="F29" s="15" t="s">
        <v>29</v>
      </c>
      <c r="G29" s="139" t="s">
        <v>39</v>
      </c>
      <c r="H29" s="139"/>
      <c r="I29" s="13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/>
      <c r="D30" s="139"/>
      <c r="E30" s="139"/>
      <c r="F30" s="28" t="s">
        <v>29</v>
      </c>
      <c r="G30" s="139"/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/>
      <c r="D31" s="139"/>
      <c r="E31" s="139"/>
      <c r="F31" s="15" t="s">
        <v>29</v>
      </c>
      <c r="G31" s="139"/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2880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494</v>
      </c>
      <c r="K43" s="42"/>
      <c r="L43" s="43" t="s">
        <v>33</v>
      </c>
      <c r="M43" s="160">
        <f>J43*J44</f>
        <v>790.40000000000009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3670.4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3670.4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3670.4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79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80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V78"/>
  <sheetViews>
    <sheetView topLeftCell="A2" zoomScaleNormal="100" workbookViewId="0">
      <selection activeCell="M2" sqref="M2:N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2160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2160</v>
      </c>
      <c r="C11" s="207"/>
      <c r="D11" s="208" t="s">
        <v>75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69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5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160">
        <v>1280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79">
        <v>880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2160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35</v>
      </c>
      <c r="H27" s="139"/>
      <c r="I27" s="139"/>
      <c r="J27" s="27"/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35</v>
      </c>
      <c r="D28" s="139"/>
      <c r="E28" s="139"/>
      <c r="F28" s="28" t="s">
        <v>29</v>
      </c>
      <c r="G28" s="139" t="s">
        <v>37</v>
      </c>
      <c r="H28" s="139"/>
      <c r="I28" s="13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37</v>
      </c>
      <c r="D29" s="139"/>
      <c r="E29" s="139"/>
      <c r="F29" s="15" t="s">
        <v>29</v>
      </c>
      <c r="G29" s="139" t="s">
        <v>35</v>
      </c>
      <c r="H29" s="139"/>
      <c r="I29" s="13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35</v>
      </c>
      <c r="D30" s="139"/>
      <c r="E30" s="139"/>
      <c r="F30" s="28" t="s">
        <v>29</v>
      </c>
      <c r="G30" s="139" t="s">
        <v>38</v>
      </c>
      <c r="H30" s="139"/>
      <c r="I30" s="13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5" t="s">
        <v>29</v>
      </c>
      <c r="G31" s="139" t="s">
        <v>39</v>
      </c>
      <c r="H31" s="139"/>
      <c r="I31" s="13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2160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/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0</v>
      </c>
      <c r="K43" s="42"/>
      <c r="L43" s="43" t="s">
        <v>33</v>
      </c>
      <c r="M43" s="160">
        <f>J43*J44</f>
        <v>0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2160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2160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2160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73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74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0">
        <v>1</v>
      </c>
      <c r="N2" s="192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71" t="s">
        <v>1</v>
      </c>
      <c r="M3" s="205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9" t="s">
        <v>68</v>
      </c>
      <c r="M8" s="13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35" t="s">
        <v>7</v>
      </c>
      <c r="L9" s="135"/>
      <c r="M9" s="164">
        <f>M46</f>
        <v>3690.8</v>
      </c>
      <c r="N9" s="165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6">
        <f>$M$9</f>
        <v>3690.8</v>
      </c>
      <c r="C11" s="207"/>
      <c r="D11" s="208" t="s">
        <v>72</v>
      </c>
      <c r="E11" s="208"/>
      <c r="F11" s="208"/>
      <c r="G11" s="208"/>
      <c r="H11" s="208"/>
      <c r="I11" s="208"/>
      <c r="J11" s="208"/>
      <c r="K11" s="208"/>
      <c r="L11" s="208"/>
      <c r="M11" s="208"/>
      <c r="N11" s="20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8" t="s">
        <v>69</v>
      </c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200"/>
    </row>
    <row r="14" spans="1:22">
      <c r="A14" s="5"/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200"/>
      <c r="V14" s="4" t="s">
        <v>11</v>
      </c>
    </row>
    <row r="15" spans="1:22">
      <c r="A15" s="5"/>
      <c r="B15" s="198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200"/>
    </row>
    <row r="16" spans="1:22">
      <c r="A16" s="5"/>
      <c r="B16" s="5" t="s">
        <v>12</v>
      </c>
      <c r="C16" s="6"/>
      <c r="D16" s="6"/>
      <c r="E16" s="18">
        <v>4</v>
      </c>
      <c r="F16" s="15" t="s">
        <v>6</v>
      </c>
      <c r="G16" s="139" t="s">
        <v>13</v>
      </c>
      <c r="H16" s="139"/>
      <c r="I16" s="15" t="s">
        <v>14</v>
      </c>
      <c r="J16" s="18">
        <v>5</v>
      </c>
      <c r="K16" s="15" t="s">
        <v>15</v>
      </c>
      <c r="L16" s="139" t="s">
        <v>13</v>
      </c>
      <c r="M16" s="139"/>
      <c r="N16" s="13">
        <v>2019</v>
      </c>
      <c r="P16" s="19"/>
    </row>
    <row r="17" spans="1:22" ht="12" thickBot="1">
      <c r="A17" s="5"/>
      <c r="B17" s="184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6"/>
    </row>
    <row r="18" spans="1:22" ht="12" thickBot="1">
      <c r="A18" s="5"/>
      <c r="B18" s="134" t="s">
        <v>16</v>
      </c>
      <c r="C18" s="201"/>
      <c r="D18" s="20"/>
      <c r="E18" s="202" t="s">
        <v>17</v>
      </c>
      <c r="F18" s="203"/>
      <c r="G18" s="204"/>
      <c r="H18" s="20" t="s">
        <v>18</v>
      </c>
      <c r="I18" s="202" t="s">
        <v>19</v>
      </c>
      <c r="J18" s="204"/>
      <c r="K18" s="20"/>
      <c r="L18" s="202" t="s">
        <v>20</v>
      </c>
      <c r="M18" s="204"/>
      <c r="N18" s="20"/>
      <c r="V18" s="4" t="s">
        <v>11</v>
      </c>
    </row>
    <row r="19" spans="1:22">
      <c r="A19" s="5"/>
      <c r="B19" s="184" t="s">
        <v>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6"/>
      <c r="Q19" s="4" t="s">
        <v>11</v>
      </c>
    </row>
    <row r="20" spans="1:22" ht="12.75" customHeight="1">
      <c r="A20" s="5"/>
      <c r="B20" s="187"/>
      <c r="C20" s="188"/>
      <c r="D20" s="188"/>
      <c r="E20" s="189"/>
      <c r="F20" s="190"/>
      <c r="G20" s="166"/>
      <c r="H20" s="166"/>
      <c r="I20" s="191"/>
      <c r="J20" s="190"/>
      <c r="K20" s="191"/>
      <c r="L20" s="190"/>
      <c r="M20" s="166"/>
      <c r="N20" s="192"/>
      <c r="Q20" s="4" t="s">
        <v>11</v>
      </c>
    </row>
    <row r="21" spans="1:22">
      <c r="A21" s="5"/>
      <c r="B21" s="193" t="s">
        <v>21</v>
      </c>
      <c r="C21" s="194"/>
      <c r="D21" s="194"/>
      <c r="E21" s="195"/>
      <c r="F21" s="196" t="s">
        <v>22</v>
      </c>
      <c r="G21" s="194"/>
      <c r="H21" s="194"/>
      <c r="I21" s="195"/>
      <c r="J21" s="196" t="s">
        <v>23</v>
      </c>
      <c r="K21" s="195"/>
      <c r="L21" s="196" t="s">
        <v>24</v>
      </c>
      <c r="M21" s="194"/>
      <c r="N21" s="19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39" t="s">
        <v>27</v>
      </c>
      <c r="G23" s="13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160">
        <v>1120</v>
      </c>
      <c r="G24" s="176"/>
      <c r="H24" s="6" t="s">
        <v>30</v>
      </c>
      <c r="I24" s="6"/>
      <c r="J24" s="24"/>
      <c r="K24" s="6"/>
      <c r="L24" s="6"/>
      <c r="M24" s="177"/>
      <c r="N24" s="17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179">
        <v>640</v>
      </c>
      <c r="G25" s="179"/>
      <c r="H25" s="6" t="s">
        <v>31</v>
      </c>
      <c r="I25" s="6"/>
      <c r="J25" s="11"/>
      <c r="K25" s="6" t="s">
        <v>32</v>
      </c>
      <c r="L25" s="6"/>
      <c r="M25" s="180">
        <f>D24*F24+D25*F25</f>
        <v>1760</v>
      </c>
      <c r="N25" s="180"/>
    </row>
    <row r="26" spans="1:22">
      <c r="A26" s="5"/>
      <c r="B26" s="22" t="s">
        <v>33</v>
      </c>
      <c r="C26" s="6"/>
      <c r="D26" s="25"/>
      <c r="E26" s="15"/>
      <c r="F26" s="181"/>
      <c r="G26" s="181"/>
      <c r="H26" s="6"/>
      <c r="I26" s="6"/>
      <c r="J26" s="6"/>
      <c r="K26" s="6"/>
      <c r="L26" s="6"/>
      <c r="M26" s="182"/>
      <c r="N26" s="183"/>
    </row>
    <row r="27" spans="1:22" ht="12">
      <c r="A27" s="5"/>
      <c r="B27" s="5" t="s">
        <v>6</v>
      </c>
      <c r="C27" s="139" t="s">
        <v>34</v>
      </c>
      <c r="D27" s="139"/>
      <c r="E27" s="139"/>
      <c r="F27" s="15" t="s">
        <v>29</v>
      </c>
      <c r="G27" s="139" t="s">
        <v>35</v>
      </c>
      <c r="H27" s="139"/>
      <c r="I27" s="139"/>
      <c r="J27" s="27">
        <v>435</v>
      </c>
      <c r="K27" s="6" t="s">
        <v>36</v>
      </c>
      <c r="L27" s="6"/>
      <c r="M27" s="174"/>
      <c r="N27" s="175"/>
    </row>
    <row r="28" spans="1:22">
      <c r="A28" s="5"/>
      <c r="B28" s="5" t="s">
        <v>6</v>
      </c>
      <c r="C28" s="139" t="s">
        <v>35</v>
      </c>
      <c r="D28" s="139"/>
      <c r="E28" s="139"/>
      <c r="F28" s="28" t="s">
        <v>29</v>
      </c>
      <c r="G28" s="139" t="s">
        <v>37</v>
      </c>
      <c r="H28" s="139"/>
      <c r="I28" s="139"/>
      <c r="J28" s="27">
        <v>49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9" t="s">
        <v>37</v>
      </c>
      <c r="D29" s="139"/>
      <c r="E29" s="139"/>
      <c r="F29" s="15" t="s">
        <v>29</v>
      </c>
      <c r="G29" s="139" t="s">
        <v>35</v>
      </c>
      <c r="H29" s="139"/>
      <c r="I29" s="139"/>
      <c r="J29" s="27">
        <v>49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9" t="s">
        <v>35</v>
      </c>
      <c r="D30" s="139"/>
      <c r="E30" s="139"/>
      <c r="F30" s="28" t="s">
        <v>29</v>
      </c>
      <c r="G30" s="139" t="s">
        <v>38</v>
      </c>
      <c r="H30" s="139"/>
      <c r="I30" s="139"/>
      <c r="J30" s="27">
        <v>435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9" t="s">
        <v>39</v>
      </c>
      <c r="D31" s="139"/>
      <c r="E31" s="139"/>
      <c r="F31" s="15" t="s">
        <v>29</v>
      </c>
      <c r="G31" s="139" t="s">
        <v>39</v>
      </c>
      <c r="H31" s="139"/>
      <c r="I31" s="139"/>
      <c r="J31" s="27">
        <v>100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9"/>
      <c r="D32" s="139"/>
      <c r="E32" s="139"/>
      <c r="F32" s="28" t="s">
        <v>29</v>
      </c>
      <c r="G32" s="139"/>
      <c r="H32" s="139"/>
      <c r="I32" s="13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66"/>
      <c r="D33" s="166"/>
      <c r="E33" s="166"/>
      <c r="F33" s="28" t="s">
        <v>29</v>
      </c>
      <c r="G33" s="166"/>
      <c r="H33" s="166"/>
      <c r="I33" s="166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9"/>
      <c r="D34" s="139"/>
      <c r="E34" s="139"/>
      <c r="F34" s="28" t="s">
        <v>29</v>
      </c>
      <c r="G34" s="139"/>
      <c r="H34" s="139"/>
      <c r="I34" s="139"/>
      <c r="J34" s="27"/>
      <c r="K34" s="6" t="s">
        <v>36</v>
      </c>
      <c r="L34" s="6"/>
      <c r="M34" s="6"/>
      <c r="N34" s="13"/>
    </row>
    <row r="35" spans="1:18">
      <c r="A35" s="5"/>
      <c r="B35" s="5"/>
      <c r="C35" s="166"/>
      <c r="D35" s="166"/>
      <c r="E35" s="166"/>
      <c r="F35" s="28" t="s">
        <v>29</v>
      </c>
      <c r="G35" s="166"/>
      <c r="H35" s="166"/>
      <c r="I35" s="166"/>
      <c r="J35" s="31"/>
      <c r="K35" s="6" t="s">
        <v>36</v>
      </c>
      <c r="L35" s="6"/>
      <c r="M35" s="6"/>
      <c r="N35" s="13"/>
    </row>
    <row r="36" spans="1:18">
      <c r="A36" s="5"/>
      <c r="B36" s="5"/>
      <c r="C36" s="166"/>
      <c r="D36" s="166"/>
      <c r="E36" s="166"/>
      <c r="F36" s="15" t="s">
        <v>29</v>
      </c>
      <c r="G36" s="166"/>
      <c r="H36" s="166"/>
      <c r="I36" s="166"/>
      <c r="J36" s="31"/>
      <c r="K36" s="6" t="s">
        <v>36</v>
      </c>
      <c r="L36" s="6"/>
      <c r="M36" s="6"/>
      <c r="N36" s="13"/>
    </row>
    <row r="37" spans="1:18">
      <c r="A37" s="5"/>
      <c r="B37" s="5"/>
      <c r="C37" s="166"/>
      <c r="D37" s="166"/>
      <c r="E37" s="166"/>
      <c r="F37" s="15" t="s">
        <v>29</v>
      </c>
      <c r="G37" s="166"/>
      <c r="H37" s="166"/>
      <c r="I37" s="166"/>
      <c r="J37" s="31"/>
      <c r="K37" s="6" t="s">
        <v>36</v>
      </c>
      <c r="L37" s="6"/>
      <c r="M37" s="6"/>
      <c r="N37" s="13"/>
    </row>
    <row r="38" spans="1:18">
      <c r="A38" s="5"/>
      <c r="B38" s="5"/>
      <c r="C38" s="166"/>
      <c r="D38" s="166"/>
      <c r="E38" s="166"/>
      <c r="F38" s="15" t="s">
        <v>29</v>
      </c>
      <c r="G38" s="166"/>
      <c r="H38" s="166"/>
      <c r="I38" s="166"/>
      <c r="J38" s="31"/>
      <c r="K38" s="6" t="s">
        <v>36</v>
      </c>
      <c r="L38" s="6"/>
      <c r="M38" s="6"/>
      <c r="N38" s="13"/>
    </row>
    <row r="39" spans="1:18">
      <c r="A39" s="5"/>
      <c r="B39" s="5"/>
      <c r="C39" s="166"/>
      <c r="D39" s="166"/>
      <c r="E39" s="166"/>
      <c r="F39" s="15" t="s">
        <v>29</v>
      </c>
      <c r="G39" s="166"/>
      <c r="H39" s="166"/>
      <c r="I39" s="166"/>
      <c r="J39" s="31"/>
      <c r="K39" s="6" t="s">
        <v>36</v>
      </c>
      <c r="L39" s="6"/>
      <c r="M39" s="32"/>
      <c r="N39" s="33"/>
    </row>
    <row r="40" spans="1:18">
      <c r="A40" s="5"/>
      <c r="B40" s="5"/>
      <c r="C40" s="166"/>
      <c r="D40" s="166"/>
      <c r="E40" s="166"/>
      <c r="F40" s="15" t="s">
        <v>29</v>
      </c>
      <c r="G40" s="166"/>
      <c r="H40" s="166"/>
      <c r="I40" s="166"/>
      <c r="J40" s="31"/>
      <c r="K40" s="6" t="s">
        <v>36</v>
      </c>
      <c r="L40" s="34"/>
      <c r="M40" s="172">
        <f>M25</f>
        <v>1760</v>
      </c>
      <c r="N40" s="173"/>
    </row>
    <row r="41" spans="1:18">
      <c r="A41" s="5"/>
      <c r="B41" s="5"/>
      <c r="C41" s="166"/>
      <c r="D41" s="166"/>
      <c r="E41" s="166"/>
      <c r="F41" s="15" t="s">
        <v>29</v>
      </c>
      <c r="G41" s="166"/>
      <c r="H41" s="166"/>
      <c r="I41" s="166"/>
      <c r="J41" s="31"/>
      <c r="K41" s="35"/>
      <c r="L41" s="36" t="s">
        <v>40</v>
      </c>
      <c r="M41" s="169">
        <v>1</v>
      </c>
      <c r="N41" s="170"/>
      <c r="R41" s="4" t="s">
        <v>41</v>
      </c>
    </row>
    <row r="42" spans="1:18">
      <c r="A42" s="5"/>
      <c r="B42" s="5"/>
      <c r="C42" s="166"/>
      <c r="D42" s="166"/>
      <c r="E42" s="166"/>
      <c r="F42" s="6"/>
      <c r="G42" s="166"/>
      <c r="H42" s="166"/>
      <c r="I42" s="166"/>
      <c r="J42" s="31"/>
      <c r="K42" s="167" t="s">
        <v>42</v>
      </c>
      <c r="L42" s="168"/>
      <c r="M42" s="169">
        <f>111*2</f>
        <v>222</v>
      </c>
      <c r="N42" s="170"/>
      <c r="P42" s="135"/>
      <c r="Q42" s="135"/>
    </row>
    <row r="43" spans="1:18">
      <c r="A43" s="5"/>
      <c r="B43" s="37"/>
      <c r="C43" s="38" t="s">
        <v>43</v>
      </c>
      <c r="D43" s="39"/>
      <c r="E43" s="39"/>
      <c r="F43" s="39"/>
      <c r="G43" s="40"/>
      <c r="H43" s="171"/>
      <c r="I43" s="171"/>
      <c r="J43" s="41">
        <f>SUM(J27:J42)</f>
        <v>1068</v>
      </c>
      <c r="K43" s="42"/>
      <c r="L43" s="43" t="s">
        <v>33</v>
      </c>
      <c r="M43" s="160">
        <f>J43*J44</f>
        <v>1708.8000000000002</v>
      </c>
      <c r="N43" s="161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44</v>
      </c>
      <c r="J44" s="46">
        <v>1.6</v>
      </c>
      <c r="K44" s="158" t="s">
        <v>45</v>
      </c>
      <c r="L44" s="159"/>
      <c r="M44" s="160"/>
      <c r="N44" s="161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46</v>
      </c>
      <c r="M45" s="162"/>
      <c r="N45" s="163"/>
      <c r="P45" s="44"/>
      <c r="Q45" s="6"/>
    </row>
    <row r="46" spans="1:18">
      <c r="A46" s="5"/>
      <c r="B46" s="5" t="s">
        <v>47</v>
      </c>
      <c r="C46" s="6"/>
      <c r="D46" s="6"/>
      <c r="E46" s="34"/>
      <c r="F46" s="156">
        <v>0</v>
      </c>
      <c r="G46" s="157"/>
      <c r="H46" s="43"/>
      <c r="I46" s="43"/>
      <c r="J46" s="43"/>
      <c r="K46" s="6" t="s">
        <v>48</v>
      </c>
      <c r="L46" s="34"/>
      <c r="M46" s="164">
        <f>M43+M42+M40+M44+M45</f>
        <v>3690.8</v>
      </c>
      <c r="N46" s="165"/>
      <c r="O46" s="48"/>
      <c r="P46" s="44"/>
      <c r="Q46" s="11"/>
    </row>
    <row r="47" spans="1:18">
      <c r="A47" s="5"/>
      <c r="B47" s="5" t="s">
        <v>49</v>
      </c>
      <c r="C47" s="6"/>
      <c r="D47" s="6"/>
      <c r="E47" s="34"/>
      <c r="F47" s="144">
        <v>0</v>
      </c>
      <c r="G47" s="145"/>
      <c r="H47" s="43"/>
      <c r="I47" s="43"/>
      <c r="J47" s="43"/>
      <c r="K47" s="6" t="s">
        <v>50</v>
      </c>
      <c r="L47" s="34"/>
      <c r="M47" s="164"/>
      <c r="N47" s="165"/>
      <c r="P47" s="44"/>
      <c r="Q47" s="11"/>
    </row>
    <row r="48" spans="1:18">
      <c r="A48" s="5"/>
      <c r="B48" s="5" t="s">
        <v>51</v>
      </c>
      <c r="C48" s="6"/>
      <c r="D48" s="6"/>
      <c r="E48" s="34"/>
      <c r="F48" s="154">
        <f>SUM(F46:G47)</f>
        <v>0</v>
      </c>
      <c r="G48" s="155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52</v>
      </c>
      <c r="C49" s="6"/>
      <c r="D49" s="6"/>
      <c r="E49" s="34"/>
      <c r="F49" s="144">
        <v>0</v>
      </c>
      <c r="G49" s="145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51</v>
      </c>
      <c r="C50" s="6"/>
      <c r="D50" s="6"/>
      <c r="E50" s="34"/>
      <c r="F50" s="154">
        <f>SUM(F48:G49)</f>
        <v>0</v>
      </c>
      <c r="G50" s="155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156">
        <v>0</v>
      </c>
      <c r="G51" s="157"/>
      <c r="H51" s="6"/>
      <c r="I51" s="52" t="s">
        <v>53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54</v>
      </c>
      <c r="C52" s="6"/>
      <c r="D52" s="6"/>
      <c r="E52" s="34"/>
      <c r="F52" s="144">
        <v>0</v>
      </c>
      <c r="G52" s="145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46</v>
      </c>
      <c r="C53" s="6"/>
      <c r="D53" s="6"/>
      <c r="E53" s="34" t="s">
        <v>55</v>
      </c>
      <c r="F53" s="144">
        <v>0</v>
      </c>
      <c r="G53" s="145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56</v>
      </c>
      <c r="C54" s="6"/>
      <c r="D54" s="6"/>
      <c r="E54" s="34"/>
      <c r="F54" s="144">
        <v>0</v>
      </c>
      <c r="G54" s="145"/>
      <c r="H54" s="57"/>
      <c r="I54" s="54"/>
      <c r="J54" s="55"/>
      <c r="K54" s="55"/>
      <c r="L54" s="55"/>
      <c r="M54" s="55"/>
      <c r="N54" s="56"/>
      <c r="P54" s="135"/>
      <c r="Q54" s="135"/>
    </row>
    <row r="55" spans="1:17">
      <c r="A55" s="5"/>
      <c r="B55" s="5" t="s">
        <v>50</v>
      </c>
      <c r="C55" s="6"/>
      <c r="D55" s="6"/>
      <c r="E55" s="34"/>
      <c r="F55" s="146">
        <f>SUM(F50:G54)</f>
        <v>0</v>
      </c>
      <c r="G55" s="147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57</v>
      </c>
      <c r="C56" s="6"/>
      <c r="D56" s="6"/>
      <c r="E56" s="34"/>
      <c r="F56" s="148">
        <f>+M46-F55</f>
        <v>3690.8</v>
      </c>
      <c r="G56" s="149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51</v>
      </c>
      <c r="C57" s="30"/>
      <c r="D57" s="30"/>
      <c r="E57" s="61"/>
      <c r="F57" s="150">
        <f>+F55+F56</f>
        <v>3690.8</v>
      </c>
      <c r="G57" s="151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134" t="s">
        <v>58</v>
      </c>
      <c r="C58" s="135"/>
      <c r="D58" s="135"/>
      <c r="E58" s="135"/>
      <c r="F58" s="135"/>
      <c r="G58" s="135"/>
      <c r="H58" s="6"/>
      <c r="I58" s="152" t="s">
        <v>59</v>
      </c>
      <c r="J58" s="152"/>
      <c r="K58" s="152"/>
      <c r="L58" s="152"/>
      <c r="M58" s="152"/>
      <c r="N58" s="153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60</v>
      </c>
    </row>
    <row r="60" spans="1:17" ht="11.25" hidden="1" customHeight="1">
      <c r="A60" s="5"/>
      <c r="B60" s="134"/>
      <c r="C60" s="135"/>
      <c r="D60" s="135"/>
      <c r="E60" s="135"/>
      <c r="F60" s="135"/>
      <c r="G60" s="135"/>
      <c r="H60" s="6"/>
      <c r="I60" s="6"/>
      <c r="J60" s="6"/>
      <c r="K60" s="6"/>
      <c r="L60" s="6"/>
      <c r="M60" s="6"/>
      <c r="N60" s="13"/>
      <c r="P60" s="44"/>
      <c r="Q60" s="11" t="s">
        <v>61</v>
      </c>
    </row>
    <row r="61" spans="1:17" ht="16.5" customHeight="1">
      <c r="A61" s="5"/>
      <c r="B61" s="138" t="s">
        <v>62</v>
      </c>
      <c r="C61" s="139"/>
      <c r="D61" s="139"/>
      <c r="E61" s="139"/>
      <c r="F61" s="139"/>
      <c r="G61" s="139"/>
      <c r="H61" s="6"/>
      <c r="I61" s="139" t="s">
        <v>70</v>
      </c>
      <c r="J61" s="139"/>
      <c r="K61" s="139"/>
      <c r="L61" s="139"/>
      <c r="M61" s="139"/>
      <c r="N61" s="140"/>
      <c r="P61" s="44"/>
      <c r="Q61" s="11"/>
    </row>
    <row r="62" spans="1:17">
      <c r="A62" s="5"/>
      <c r="B62" s="134" t="s">
        <v>60</v>
      </c>
      <c r="C62" s="135"/>
      <c r="D62" s="135"/>
      <c r="E62" s="135"/>
      <c r="F62" s="135"/>
      <c r="G62" s="135"/>
      <c r="H62" s="6"/>
      <c r="I62" s="134" t="s">
        <v>60</v>
      </c>
      <c r="J62" s="135"/>
      <c r="K62" s="135"/>
      <c r="L62" s="135"/>
      <c r="M62" s="135"/>
      <c r="N62" s="135"/>
      <c r="P62" s="6"/>
      <c r="Q62" s="6"/>
    </row>
    <row r="63" spans="1:17" ht="26.25" customHeight="1">
      <c r="A63" s="5"/>
      <c r="B63" s="141" t="s">
        <v>63</v>
      </c>
      <c r="C63" s="142"/>
      <c r="D63" s="142"/>
      <c r="E63" s="142"/>
      <c r="F63" s="142"/>
      <c r="G63" s="142"/>
      <c r="H63" s="6"/>
      <c r="I63" s="142" t="s">
        <v>71</v>
      </c>
      <c r="J63" s="142"/>
      <c r="K63" s="142"/>
      <c r="L63" s="142"/>
      <c r="M63" s="142"/>
      <c r="N63" s="143"/>
      <c r="P63" s="6"/>
      <c r="Q63" s="6"/>
    </row>
    <row r="64" spans="1:17" ht="2.25" customHeight="1">
      <c r="A64" s="5"/>
      <c r="B64" s="134" t="s">
        <v>65</v>
      </c>
      <c r="C64" s="135"/>
      <c r="D64" s="135"/>
      <c r="E64" s="135"/>
      <c r="F64" s="135"/>
      <c r="G64" s="135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29</vt:i4>
      </vt:variant>
    </vt:vector>
  </HeadingPairs>
  <TitlesOfParts>
    <vt:vector size="58" baseType="lpstr">
      <vt:lpstr>LORC 29</vt:lpstr>
      <vt:lpstr>LORC 28</vt:lpstr>
      <vt:lpstr>AEVR 27</vt:lpstr>
      <vt:lpstr>JFMM 26</vt:lpstr>
      <vt:lpstr>LGCP 25</vt:lpstr>
      <vt:lpstr>AFO 24</vt:lpstr>
      <vt:lpstr>ASM 23</vt:lpstr>
      <vt:lpstr>MCF 22</vt:lpstr>
      <vt:lpstr>VRT 21</vt:lpstr>
      <vt:lpstr>JFMM 20</vt:lpstr>
      <vt:lpstr>LGCP 19</vt:lpstr>
      <vt:lpstr>AFO 18</vt:lpstr>
      <vt:lpstr>ALM 17</vt:lpstr>
      <vt:lpstr>ASM 16</vt:lpstr>
      <vt:lpstr>ASM 15</vt:lpstr>
      <vt:lpstr>JFMM 14</vt:lpstr>
      <vt:lpstr>JFMM 13</vt:lpstr>
      <vt:lpstr>MAMT 12</vt:lpstr>
      <vt:lpstr>AEVR 11</vt:lpstr>
      <vt:lpstr>IGR 10</vt:lpstr>
      <vt:lpstr>AFO 9</vt:lpstr>
      <vt:lpstr>ALM 8</vt:lpstr>
      <vt:lpstr>ASM 7</vt:lpstr>
      <vt:lpstr>LORC 6</vt:lpstr>
      <vt:lpstr>JMJM 5</vt:lpstr>
      <vt:lpstr>MBCL 4</vt:lpstr>
      <vt:lpstr>JFMM 3</vt:lpstr>
      <vt:lpstr>LMF 2</vt:lpstr>
      <vt:lpstr>IGR 1</vt:lpstr>
      <vt:lpstr>'AEVR 11'!Área_de_impresión</vt:lpstr>
      <vt:lpstr>'AEVR 27'!Área_de_impresión</vt:lpstr>
      <vt:lpstr>'AFO 18'!Área_de_impresión</vt:lpstr>
      <vt:lpstr>'AFO 24'!Área_de_impresión</vt:lpstr>
      <vt:lpstr>'AFO 9'!Área_de_impresión</vt:lpstr>
      <vt:lpstr>'ALM 17'!Área_de_impresión</vt:lpstr>
      <vt:lpstr>'ALM 8'!Área_de_impresión</vt:lpstr>
      <vt:lpstr>'ASM 15'!Área_de_impresión</vt:lpstr>
      <vt:lpstr>'ASM 16'!Área_de_impresión</vt:lpstr>
      <vt:lpstr>'ASM 23'!Área_de_impresión</vt:lpstr>
      <vt:lpstr>'ASM 7'!Área_de_impresión</vt:lpstr>
      <vt:lpstr>'IGR 1'!Área_de_impresión</vt:lpstr>
      <vt:lpstr>'IGR 10'!Área_de_impresión</vt:lpstr>
      <vt:lpstr>'JFMM 13'!Área_de_impresión</vt:lpstr>
      <vt:lpstr>'JFMM 14'!Área_de_impresión</vt:lpstr>
      <vt:lpstr>'JFMM 20'!Área_de_impresión</vt:lpstr>
      <vt:lpstr>'JFMM 26'!Área_de_impresión</vt:lpstr>
      <vt:lpstr>'JFMM 3'!Área_de_impresión</vt:lpstr>
      <vt:lpstr>'JMJM 5'!Área_de_impresión</vt:lpstr>
      <vt:lpstr>'LGCP 19'!Área_de_impresión</vt:lpstr>
      <vt:lpstr>'LGCP 25'!Área_de_impresión</vt:lpstr>
      <vt:lpstr>'LMF 2'!Área_de_impresión</vt:lpstr>
      <vt:lpstr>'LORC 28'!Área_de_impresión</vt:lpstr>
      <vt:lpstr>'LORC 29'!Área_de_impresión</vt:lpstr>
      <vt:lpstr>'LORC 6'!Área_de_impresión</vt:lpstr>
      <vt:lpstr>'MAMT 12'!Área_de_impresión</vt:lpstr>
      <vt:lpstr>'MBCL 4'!Área_de_impresión</vt:lpstr>
      <vt:lpstr>'MCF 22'!Área_de_impresión</vt:lpstr>
      <vt:lpstr>'VRT 21'!Área_de_impresión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2019-10-01T14:39:10Z</cp:lastPrinted>
  <dcterms:created xsi:type="dcterms:W3CDTF">2019-09-03T14:29:07Z</dcterms:created>
  <dcterms:modified xsi:type="dcterms:W3CDTF">2019-10-01T15:01:15Z</dcterms:modified>
</cp:coreProperties>
</file>